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698" activeTab="6"/>
  </bookViews>
  <sheets>
    <sheet name="Kopsavilkuma aprekini" sheetId="1" r:id="rId1"/>
    <sheet name="0" sheetId="2" r:id="rId2"/>
    <sheet name="P1" sheetId="3" r:id="rId3"/>
    <sheet name="PN1" sheetId="15" r:id="rId4"/>
    <sheet name="N1" sheetId="16" r:id="rId5"/>
    <sheet name="N2" sheetId="17" r:id="rId6"/>
    <sheet name="PN1 Siltumapgāde" sheetId="18" r:id="rId7"/>
  </sheets>
  <definedNames>
    <definedName name="_xlnm.Print_Area" localSheetId="0">'Kopsavilkuma aprekini'!$A$1:$I$32</definedName>
  </definedNames>
  <calcPr calcId="152511"/>
</workbook>
</file>

<file path=xl/calcChain.xml><?xml version="1.0" encoding="utf-8"?>
<calcChain xmlns="http://schemas.openxmlformats.org/spreadsheetml/2006/main">
  <c r="Q54" i="18" l="1"/>
  <c r="P54" i="18"/>
  <c r="P56" i="18" s="1"/>
  <c r="O54" i="18"/>
  <c r="N54" i="18"/>
  <c r="N56" i="18" s="1"/>
  <c r="M54" i="18"/>
  <c r="M56" i="18" s="1"/>
  <c r="A17" i="18"/>
  <c r="B12" i="18"/>
  <c r="C12" i="18" s="1"/>
  <c r="D12" i="18" s="1"/>
  <c r="F12" i="18" s="1"/>
  <c r="G12" i="18" s="1"/>
  <c r="H12" i="18" s="1"/>
  <c r="I12" i="18" s="1"/>
  <c r="J12" i="18" s="1"/>
  <c r="K12" i="18" s="1"/>
  <c r="L12" i="18" s="1"/>
  <c r="M12" i="18" s="1"/>
  <c r="N12" i="18" s="1"/>
  <c r="O12" i="18" s="1"/>
  <c r="P12" i="18" s="1"/>
  <c r="Q12" i="18" s="1"/>
  <c r="Q9" i="18"/>
  <c r="C9" i="18"/>
  <c r="O8" i="18"/>
  <c r="A4" i="18"/>
  <c r="A1" i="18"/>
  <c r="Q29" i="17"/>
  <c r="P29" i="17"/>
  <c r="P31" i="17" s="1"/>
  <c r="O29" i="17"/>
  <c r="N29" i="17"/>
  <c r="N31" i="17" s="1"/>
  <c r="M29" i="17"/>
  <c r="M31" i="17" s="1"/>
  <c r="A17" i="17"/>
  <c r="B12" i="17"/>
  <c r="C12" i="17" s="1"/>
  <c r="D12" i="17" s="1"/>
  <c r="F12" i="17" s="1"/>
  <c r="G12" i="17" s="1"/>
  <c r="H12" i="17" s="1"/>
  <c r="I12" i="17" s="1"/>
  <c r="J12" i="17" s="1"/>
  <c r="K12" i="17" s="1"/>
  <c r="L12" i="17" s="1"/>
  <c r="M12" i="17" s="1"/>
  <c r="N12" i="17" s="1"/>
  <c r="O12" i="17" s="1"/>
  <c r="P12" i="17" s="1"/>
  <c r="Q12" i="17" s="1"/>
  <c r="Q9" i="17"/>
  <c r="C9" i="17"/>
  <c r="O8" i="17"/>
  <c r="A4" i="17"/>
  <c r="A1" i="17"/>
  <c r="Q33" i="16"/>
  <c r="P33" i="16"/>
  <c r="P35" i="16" s="1"/>
  <c r="O33" i="16"/>
  <c r="N33" i="16"/>
  <c r="N35" i="16" s="1"/>
  <c r="M33" i="16"/>
  <c r="M35" i="16" s="1"/>
  <c r="A28" i="16"/>
  <c r="A17" i="16"/>
  <c r="B12" i="16"/>
  <c r="C12" i="16" s="1"/>
  <c r="D12" i="16" s="1"/>
  <c r="F12" i="16" s="1"/>
  <c r="G12" i="16" s="1"/>
  <c r="H12" i="16" s="1"/>
  <c r="I12" i="16" s="1"/>
  <c r="J12" i="16" s="1"/>
  <c r="K12" i="16" s="1"/>
  <c r="L12" i="16" s="1"/>
  <c r="M12" i="16" s="1"/>
  <c r="N12" i="16" s="1"/>
  <c r="O12" i="16" s="1"/>
  <c r="P12" i="16" s="1"/>
  <c r="Q12" i="16" s="1"/>
  <c r="Q9" i="16"/>
  <c r="C9" i="16"/>
  <c r="O8" i="16"/>
  <c r="A4" i="16"/>
  <c r="A1" i="16"/>
  <c r="Q39" i="15"/>
  <c r="P39" i="15"/>
  <c r="P41" i="15" s="1"/>
  <c r="O39" i="15"/>
  <c r="N39" i="15"/>
  <c r="N41" i="15" s="1"/>
  <c r="M39" i="15"/>
  <c r="M41" i="15" s="1"/>
  <c r="A28" i="15"/>
  <c r="A29" i="15" s="1"/>
  <c r="A17" i="15"/>
  <c r="B12" i="15"/>
  <c r="C12" i="15" s="1"/>
  <c r="D12" i="15" s="1"/>
  <c r="F12" i="15" s="1"/>
  <c r="G12" i="15" s="1"/>
  <c r="H12" i="15" s="1"/>
  <c r="I12" i="15" s="1"/>
  <c r="J12" i="15" s="1"/>
  <c r="K12" i="15" s="1"/>
  <c r="L12" i="15" s="1"/>
  <c r="M12" i="15" s="1"/>
  <c r="N12" i="15" s="1"/>
  <c r="O12" i="15" s="1"/>
  <c r="P12" i="15" s="1"/>
  <c r="Q12" i="15" s="1"/>
  <c r="Q9" i="15"/>
  <c r="C9" i="15"/>
  <c r="O8" i="15"/>
  <c r="A4" i="15"/>
  <c r="A1" i="15"/>
  <c r="A28" i="3"/>
  <c r="A29" i="3" s="1"/>
  <c r="A1" i="3"/>
  <c r="A4" i="3"/>
  <c r="A17" i="3"/>
  <c r="B12" i="3"/>
  <c r="A16" i="2"/>
  <c r="A18" i="2"/>
  <c r="A20" i="2"/>
  <c r="A22" i="2"/>
  <c r="A24" i="2"/>
  <c r="A26" i="2"/>
  <c r="A28" i="2"/>
  <c r="O55" i="18" l="1"/>
  <c r="Q55" i="18" s="1"/>
  <c r="Q56" i="18" s="1"/>
  <c r="O30" i="17"/>
  <c r="Q30" i="17" s="1"/>
  <c r="Q31" i="17" s="1"/>
  <c r="O34" i="16"/>
  <c r="Q34" i="16" s="1"/>
  <c r="Q35" i="16" s="1"/>
  <c r="O40" i="15"/>
  <c r="Q40" i="15" s="1"/>
  <c r="Q41" i="15" s="1"/>
  <c r="Q58" i="18" l="1"/>
  <c r="P8" i="18"/>
  <c r="O56" i="18"/>
  <c r="Q33" i="17"/>
  <c r="P8" i="17"/>
  <c r="O31" i="17"/>
  <c r="Q37" i="16"/>
  <c r="P8" i="16"/>
  <c r="O35" i="16"/>
  <c r="Q43" i="15"/>
  <c r="P8" i="15"/>
  <c r="O41" i="15"/>
  <c r="C11" i="1" l="1"/>
  <c r="D11" i="1" s="1"/>
  <c r="E11" i="1" s="1"/>
  <c r="F11" i="1" s="1"/>
  <c r="G11" i="1" s="1"/>
  <c r="H11" i="1" s="1"/>
  <c r="C12" i="3" l="1"/>
  <c r="D12" i="3" s="1"/>
  <c r="F12" i="3" s="1"/>
  <c r="C12" i="2"/>
  <c r="D12" i="2" s="1"/>
  <c r="E12" i="2" s="1"/>
  <c r="B12" i="2"/>
  <c r="Q9" i="3"/>
  <c r="O8" i="3"/>
  <c r="C9" i="3"/>
  <c r="G12" i="3" l="1"/>
  <c r="H12" i="3" s="1"/>
  <c r="I12" i="3" s="1"/>
  <c r="J12" i="3" s="1"/>
  <c r="K12" i="3" s="1"/>
  <c r="L12" i="3" s="1"/>
  <c r="M12" i="3" s="1"/>
  <c r="N12" i="3" s="1"/>
  <c r="O12" i="3" s="1"/>
  <c r="P12" i="3" s="1"/>
  <c r="Q12" i="3" s="1"/>
  <c r="F12" i="2"/>
  <c r="G12" i="2" s="1"/>
  <c r="H12" i="2" s="1"/>
  <c r="I12" i="2" s="1"/>
  <c r="J12" i="2" s="1"/>
  <c r="I11" i="1"/>
  <c r="K12" i="2" l="1"/>
  <c r="L12" i="2" s="1"/>
  <c r="M12" i="2" s="1"/>
  <c r="N12" i="2" s="1"/>
  <c r="O12" i="2" s="1"/>
  <c r="P12" i="2" s="1"/>
  <c r="L30" i="2" l="1"/>
  <c r="L32" i="2" s="1"/>
  <c r="I13" i="1" s="1"/>
  <c r="M29" i="2" l="1"/>
  <c r="N29" i="2"/>
  <c r="O29" i="2"/>
  <c r="A1" i="2"/>
  <c r="A4" i="2"/>
  <c r="O36" i="3" l="1"/>
  <c r="P29" i="2"/>
  <c r="N30" i="2"/>
  <c r="M30" i="2"/>
  <c r="M32" i="2" s="1"/>
  <c r="O30" i="2"/>
  <c r="O32" i="2" s="1"/>
  <c r="H13" i="1" s="1"/>
  <c r="M36" i="3" l="1"/>
  <c r="M38" i="3" s="1"/>
  <c r="I14" i="1" s="1"/>
  <c r="P36" i="3"/>
  <c r="P38" i="3" s="1"/>
  <c r="H14" i="1" s="1"/>
  <c r="H19" i="1" s="1"/>
  <c r="F13" i="1"/>
  <c r="O37" i="3"/>
  <c r="Q37" i="3" s="1"/>
  <c r="N31" i="2"/>
  <c r="N32" i="2" s="1"/>
  <c r="G13" i="1" s="1"/>
  <c r="P30" i="2"/>
  <c r="I19" i="1" l="1"/>
  <c r="E6" i="1" s="1"/>
  <c r="Q36" i="3"/>
  <c r="Q38" i="3" s="1"/>
  <c r="N36" i="3"/>
  <c r="N38" i="3" s="1"/>
  <c r="F14" i="1" s="1"/>
  <c r="E13" i="1"/>
  <c r="O38" i="3"/>
  <c r="G14" i="1" s="1"/>
  <c r="P31" i="2"/>
  <c r="P32" i="2" s="1"/>
  <c r="O8" i="2" l="1"/>
  <c r="P34" i="2"/>
  <c r="P8" i="3"/>
  <c r="Q40" i="3"/>
  <c r="F19" i="1"/>
  <c r="E23" i="1" s="1"/>
  <c r="E14" i="1"/>
  <c r="E19" i="1" l="1"/>
  <c r="E22" i="1" l="1"/>
  <c r="E20" i="1"/>
  <c r="E21" i="1" s="1"/>
  <c r="E24" i="1" l="1"/>
  <c r="E5" i="1" l="1"/>
</calcChain>
</file>

<file path=xl/sharedStrings.xml><?xml version="1.0" encoding="utf-8"?>
<sst xmlns="http://schemas.openxmlformats.org/spreadsheetml/2006/main" count="575" uniqueCount="198">
  <si>
    <t>Būvlaukuma ekspluatācijas izmaksas</t>
  </si>
  <si>
    <t>Apdrošināšanas izmaksas</t>
  </si>
  <si>
    <t>Mērv.</t>
  </si>
  <si>
    <t>m</t>
  </si>
  <si>
    <t>Lokālā tāme Nr.1.</t>
  </si>
  <si>
    <t>Eur bez PVN</t>
  </si>
  <si>
    <t>Nr.p.k.</t>
  </si>
  <si>
    <t>Darbu un materiālu nosaukums</t>
  </si>
  <si>
    <t>Daudzums</t>
  </si>
  <si>
    <t>*nomas maksa</t>
  </si>
  <si>
    <t>mēn.</t>
  </si>
  <si>
    <t>gb</t>
  </si>
  <si>
    <t>Ugunsdzēsības stenda ar ugunsdzēšamajiem aparātiem uzstādīšana</t>
  </si>
  <si>
    <t>*nomas maksa ar apkalpošanu</t>
  </si>
  <si>
    <t>kpl</t>
  </si>
  <si>
    <t xml:space="preserve"> Kopā:</t>
  </si>
  <si>
    <t>Lokālā tāme Nr.0.</t>
  </si>
  <si>
    <t>reiss</t>
  </si>
  <si>
    <t>obj</t>
  </si>
  <si>
    <t>Celtniecības sadzīves konteinera 2,5x6x2,35m uzstādīšana, demontāža</t>
  </si>
  <si>
    <t>Metāla noliktavas konteinera 2,5x6x2,35m uzstādīšana, demontāža</t>
  </si>
  <si>
    <t>Pārvietojamo konteinerveida tualetes uzstādīšana, demontāža</t>
  </si>
  <si>
    <t>Pagaidu elektrības apgādes pieslēgšana, sadales, skaitītāju montāža</t>
  </si>
  <si>
    <t>Elektroenerģijas izmaksas</t>
  </si>
  <si>
    <t>Ūdens izmaksas</t>
  </si>
  <si>
    <t>Darbu veikšanas projekta izstrāde</t>
  </si>
  <si>
    <t>Objekta apsardzes uzstādīšana, apkalpošana</t>
  </si>
  <si>
    <t>Būvgružu konteiners 15m3</t>
  </si>
  <si>
    <t>Ø315</t>
  </si>
  <si>
    <t>m²</t>
  </si>
  <si>
    <t>Montāžas materiāli</t>
  </si>
  <si>
    <t>%</t>
  </si>
  <si>
    <t xml:space="preserve"> Tiešās izmaksas kopā:</t>
  </si>
  <si>
    <t>Kopsavilkuma aprēķini pa darbu vai konstruktīvo elementu veidiem</t>
  </si>
  <si>
    <t>Virsizdevumi 10%</t>
  </si>
  <si>
    <t>t. sk. darba aizsardzībai 2%</t>
  </si>
  <si>
    <t>Peļņa 5%</t>
  </si>
  <si>
    <t>Darba devēja sociālais nodoklis 23,59%</t>
  </si>
  <si>
    <t>Pasūtījuma Nr.:</t>
  </si>
  <si>
    <t>Būves nosaukums: Kultūras un sadzīves ēka</t>
  </si>
  <si>
    <t>Tāmes izmaksas</t>
  </si>
  <si>
    <t>Tāme sastādīta 2016.gada ____.___________</t>
  </si>
  <si>
    <t>Kods</t>
  </si>
  <si>
    <t>Laika norma (c/h)</t>
  </si>
  <si>
    <t>Darba samaksas likme (eur/h)</t>
  </si>
  <si>
    <t>Vienības izmaksas</t>
  </si>
  <si>
    <t>Kopā uz visu apjomu</t>
  </si>
  <si>
    <t>Darba alga (euro)</t>
  </si>
  <si>
    <t>Materiāli (euro)</t>
  </si>
  <si>
    <t>Mehānismi (euro)</t>
  </si>
  <si>
    <t>Darbietilpība (c/h)</t>
  </si>
  <si>
    <t>Kopā (euro)</t>
  </si>
  <si>
    <t>Summa (euro)</t>
  </si>
  <si>
    <t>Materiālu, būvgružu transporta izdevumi</t>
  </si>
  <si>
    <t>Par kopējo summu, euro</t>
  </si>
  <si>
    <t>Kopējā darbietilpība, c/h</t>
  </si>
  <si>
    <t>Kods, tāmes Nr.</t>
  </si>
  <si>
    <t>Darba veids vai konstruktīvā elementa nosaukums</t>
  </si>
  <si>
    <t>Tāmes izmaksas (euro)</t>
  </si>
  <si>
    <t>Tāme sastādīta: 2016.gada ___.__________</t>
  </si>
  <si>
    <t>Tai skaitā</t>
  </si>
  <si>
    <t>Pavisam kopā bez PVN:</t>
  </si>
  <si>
    <t>Palīgdarbi un palīgmateriāli</t>
  </si>
  <si>
    <t>01-00000</t>
  </si>
  <si>
    <t>03-00000</t>
  </si>
  <si>
    <t>02-00000</t>
  </si>
  <si>
    <t>05-00000</t>
  </si>
  <si>
    <t>12-00000</t>
  </si>
  <si>
    <t>gab.</t>
  </si>
  <si>
    <t>Kopā</t>
  </si>
  <si>
    <t>Objekta nosaukums: Piespiedu ventilācijas izbūve Baložu kultūras namam</t>
  </si>
  <si>
    <t>Objekta adrese:Skolas iela 4, Baloži, Ķekavas novads</t>
  </si>
  <si>
    <t>Tāme sastādīta 2016.gada tirgus cenās</t>
  </si>
  <si>
    <t>Būvlaukuma sagatavošana</t>
  </si>
  <si>
    <t>objekts</t>
  </si>
  <si>
    <t>P1 ventilācijas sistēmas iekārta</t>
  </si>
  <si>
    <t>Pieplūde agregāts KOMPAKT OTK 1200 komplekta ar elektrisko sildītāju Qel.= 9.0kW un automātiku,  L= 600m3/h, 3/400V,  "Komfovent"</t>
  </si>
  <si>
    <t>ventilācijas agregāta elektropieslēguma un vadības automātikas materiāli</t>
  </si>
  <si>
    <t>noslēgvārsts ar elektropiedziņu AGUJ-M-250 + LF-24, "Komfovent" vai analogs</t>
  </si>
  <si>
    <t>agregāta vibroizolātori</t>
  </si>
  <si>
    <t xml:space="preserve">elastīgie savienojumi </t>
  </si>
  <si>
    <t>gaisa ieņemšanas žalūziju reste "Halton" USS 500x400</t>
  </si>
  <si>
    <t>trokšņu slāpētājs "Lindab" SLRS 250x200; l=1000mm</t>
  </si>
  <si>
    <t xml:space="preserve">droseļvārsts "Lindab" LKSR 200x100 </t>
  </si>
  <si>
    <t>pieplūdes reste “Halton ” WTS-200x100</t>
  </si>
  <si>
    <t>parplūdes reste “Halton”  TVC 300x200</t>
  </si>
  <si>
    <t>parplūdes reste “Halton”  TVC 500x300</t>
  </si>
  <si>
    <t xml:space="preserve">ugunsaizturošs vārsts "Halton" FDS/R 250x200 </t>
  </si>
  <si>
    <r>
      <t xml:space="preserve">gaisa vads no </t>
    </r>
    <r>
      <rPr>
        <sz val="9"/>
        <rFont val="Arial"/>
        <family val="2"/>
        <charset val="204"/>
      </rPr>
      <t>plānlokš</t>
    </r>
    <r>
      <rPr>
        <sz val="10"/>
        <rFont val="Arial"/>
        <family val="2"/>
        <charset val="204"/>
      </rPr>
      <t xml:space="preserve">ņa </t>
    </r>
    <r>
      <rPr>
        <sz val="10"/>
        <rFont val="Arial"/>
        <family val="1"/>
        <charset val="1"/>
      </rPr>
      <t>cinkotā skārda</t>
    </r>
  </si>
  <si>
    <t>komplekts</t>
  </si>
  <si>
    <t>Ventilācijas agregāta elektropieslēguma un vadības automātikas materiāli</t>
  </si>
  <si>
    <t>kompl.</t>
  </si>
  <si>
    <t>Izmēri</t>
  </si>
  <si>
    <r>
      <t>Ø25</t>
    </r>
    <r>
      <rPr>
        <sz val="11"/>
        <color theme="1"/>
        <rFont val="Calibri"/>
        <family val="2"/>
        <scheme val="minor"/>
      </rPr>
      <t>0</t>
    </r>
  </si>
  <si>
    <t>500x400</t>
  </si>
  <si>
    <t>250x200</t>
  </si>
  <si>
    <t>200x100</t>
  </si>
  <si>
    <t>"Paroc" akmens vates PV LAM 100mm siltumizolācija</t>
  </si>
  <si>
    <t>Barošanas kabelis NYM 5x4.0 ar aizsardzības gofru</t>
  </si>
  <si>
    <t>Pults signāla kabelis ar aizsardzības gofru</t>
  </si>
  <si>
    <t>Gaisa vadus veidgabali un  fasondetaļas</t>
  </si>
  <si>
    <t>Montāžas komplekts</t>
  </si>
  <si>
    <t>300x200</t>
  </si>
  <si>
    <t>500x300</t>
  </si>
  <si>
    <t>200x200</t>
  </si>
  <si>
    <t>PN1 ventilācijas sistēmas iekārta</t>
  </si>
  <si>
    <t>Gaisa apstrādes agregāts GOLD14ERX komplekta ar sildītāju Qs=11.4 kW, noslēgvārstiem, elastīgiem savienojumiem un automātiku, pieplūde- 5500m3/h, nosūce-5500m3/h, ar rotajošo siltummainī, "Swegon"</t>
  </si>
  <si>
    <t>agregāta rāmis</t>
  </si>
  <si>
    <t>gaisa ieņemšanas žalūziju reste "Halton" USS 500x1200</t>
  </si>
  <si>
    <t>trokšņu slāpētājs "Lindab" SLRS 800x400; l=2500mm</t>
  </si>
  <si>
    <t>trokšņu slāpētājs "Lindab" SLRS 1000x400; l=2500mm</t>
  </si>
  <si>
    <t xml:space="preserve">droseļvārsts "Lindab" LKSR-600x300 </t>
  </si>
  <si>
    <t>reste 500x500</t>
  </si>
  <si>
    <t>difuzors TCM 450, "Halton" vai analogs</t>
  </si>
  <si>
    <t xml:space="preserve">ugunsaizturošs vārsts "Halton" FDS/R 600x300 </t>
  </si>
  <si>
    <t xml:space="preserve">ugunsaizturošs vārsts "Halton" FDS/R 800x400 </t>
  </si>
  <si>
    <r>
      <t xml:space="preserve">gaisa vads no </t>
    </r>
    <r>
      <rPr>
        <sz val="9"/>
        <rFont val="Arial"/>
        <family val="2"/>
        <charset val="204"/>
      </rPr>
      <t>plānlo</t>
    </r>
    <r>
      <rPr>
        <sz val="10"/>
        <rFont val="Arial"/>
        <family val="2"/>
        <charset val="204"/>
      </rPr>
      <t xml:space="preserve">kšņa </t>
    </r>
    <r>
      <rPr>
        <sz val="10"/>
        <rFont val="Arial"/>
        <family val="1"/>
        <charset val="1"/>
      </rPr>
      <t>cinkotā skārda</t>
    </r>
  </si>
  <si>
    <t>Zemējuma kabelis ar aizsardzības gofru</t>
  </si>
  <si>
    <t>gab</t>
  </si>
  <si>
    <t>500x1200</t>
  </si>
  <si>
    <t>800x400</t>
  </si>
  <si>
    <t>1000x400</t>
  </si>
  <si>
    <t>600x300</t>
  </si>
  <si>
    <t>500x500</t>
  </si>
  <si>
    <r>
      <t>Ø45</t>
    </r>
    <r>
      <rPr>
        <sz val="11"/>
        <color theme="1"/>
        <rFont val="Calibri"/>
        <family val="2"/>
        <scheme val="minor"/>
      </rPr>
      <t>0</t>
    </r>
  </si>
  <si>
    <t>N1 ventilācijas sistēmas iekārta</t>
  </si>
  <si>
    <t>ventilators "Systemair" K 315M L=600m3/h; Nel=0,25 kW; 230V/1~</t>
  </si>
  <si>
    <t>ātruma regulators "Systemair" RE 1.5</t>
  </si>
  <si>
    <t xml:space="preserve">droseļvārsts "Lindab" LKSR 200x200 </t>
  </si>
  <si>
    <t>konfuzors "Lindab" HN 250</t>
  </si>
  <si>
    <t>nosūces reste “Halton” WTS-200x100</t>
  </si>
  <si>
    <r>
      <t xml:space="preserve">gaisa vads no </t>
    </r>
    <r>
      <rPr>
        <sz val="9"/>
        <rFont val="Arial"/>
        <family val="2"/>
        <charset val="204"/>
      </rPr>
      <t>plān</t>
    </r>
    <r>
      <rPr>
        <sz val="10"/>
        <rFont val="Arial"/>
        <family val="2"/>
        <charset val="204"/>
      </rPr>
      <t xml:space="preserve">lokšņa </t>
    </r>
    <r>
      <rPr>
        <sz val="10"/>
        <rFont val="Arial"/>
        <family val="1"/>
        <charset val="1"/>
      </rPr>
      <t>cinkotā skārda</t>
    </r>
  </si>
  <si>
    <t>"Paroc" akmens vates PV LAM 50mm siltumizolācija</t>
  </si>
  <si>
    <t>Cinkotais skārds, b=0.5mm</t>
  </si>
  <si>
    <t>Barošanas kabelis NYM 3x1.5 ar aizsardzības gofru</t>
  </si>
  <si>
    <t>N2 ventilācijas sistēmas iekārta</t>
  </si>
  <si>
    <t>Ventilators "S&amp;P" TD-160 /100 N L=50m3/h;H=70Pa;Nel=0,040 W;230V/1</t>
  </si>
  <si>
    <t xml:space="preserve">ugunsaizturošs vārsts "Halton" FDE 100 </t>
  </si>
  <si>
    <t xml:space="preserve">ugunsaizturošs vārsts "Halton" FDS/R 300x200 </t>
  </si>
  <si>
    <t>konfuzors "Lindab" HN 100</t>
  </si>
  <si>
    <t>Ø100</t>
  </si>
  <si>
    <r>
      <t>Ø10</t>
    </r>
    <r>
      <rPr>
        <sz val="11"/>
        <color theme="1"/>
        <rFont val="Calibri"/>
        <family val="2"/>
        <scheme val="minor"/>
      </rPr>
      <t>0</t>
    </r>
  </si>
  <si>
    <r>
      <t>Ø</t>
    </r>
    <r>
      <rPr>
        <sz val="11"/>
        <color theme="1"/>
        <rFont val="Calibri"/>
        <family val="2"/>
        <scheme val="minor"/>
      </rPr>
      <t>100</t>
    </r>
  </si>
  <si>
    <t>Rūpnieciski izolēts plākšņu siltummainis ventilācijas sistēmai (11.40kW), "Danfoss" vai analogs</t>
  </si>
  <si>
    <t>Ventilācijas siltumapgādes sistēmas cirkulācijas sūknis, "Grundfoss" vai analogs</t>
  </si>
  <si>
    <t>Vadības automātikas bloks ar karti, "Danfoss"</t>
  </si>
  <si>
    <t>Virsmas temperatūras devējs (sensors), "Danfoss"</t>
  </si>
  <si>
    <t>Sajaukšanas mezgls PPU-2.5-25/40,  "Komfovent" vai analogs</t>
  </si>
  <si>
    <t>Ārgaisa temperatūras sensors</t>
  </si>
  <si>
    <t>Automātiskais atgaisotājs</t>
  </si>
  <si>
    <t>Filtrs</t>
  </si>
  <si>
    <t>Vienvirziena vārsts</t>
  </si>
  <si>
    <t>Lodveida vārsts</t>
  </si>
  <si>
    <t>Drošības vārsts</t>
  </si>
  <si>
    <t>ECL 210</t>
  </si>
  <si>
    <t>ESM 11</t>
  </si>
  <si>
    <t>ESMT</t>
  </si>
  <si>
    <t>DN15</t>
  </si>
  <si>
    <t>DN20</t>
  </si>
  <si>
    <t>DN25</t>
  </si>
  <si>
    <t>Divgaitas vārsts ar izpildmehānismu, "Danfoss"</t>
  </si>
  <si>
    <t>VM2-15 Ksv-1.6 + AMV 435</t>
  </si>
  <si>
    <t>Termometrs</t>
  </si>
  <si>
    <t>Manometrs ar krānu</t>
  </si>
  <si>
    <t>Izplešanās trauks apkures sistēmaii</t>
  </si>
  <si>
    <t>Rokas sūknis</t>
  </si>
  <si>
    <t>Glikola tvertne</t>
  </si>
  <si>
    <t>KAN-term Press daudzslāņu caurule, "KAN-Term" vai analogs</t>
  </si>
  <si>
    <t>Tērauda caurules</t>
  </si>
  <si>
    <t>Siltumizolācijas čaulas PV-AE, 20mm, "Paroc"</t>
  </si>
  <si>
    <t>Siltumizolācijas čaulas PV-AE, 30mm, "Paroc"</t>
  </si>
  <si>
    <t>Izolācija PHSALCT 30mm, "Paroc" vai analogs</t>
  </si>
  <si>
    <t>Izolācija PHSALCT 50mm, "Paroc" vai analogs</t>
  </si>
  <si>
    <t>PVC plēve</t>
  </si>
  <si>
    <t>Etilēnglikols 35%</t>
  </si>
  <si>
    <t>Gruntskrāsa tērauda caurulēm</t>
  </si>
  <si>
    <t>Elektroinstalācijas materiāli</t>
  </si>
  <si>
    <t>Cauruļvadu veidgabali</t>
  </si>
  <si>
    <t>18 l</t>
  </si>
  <si>
    <t>20 l</t>
  </si>
  <si>
    <t>Ø32x3</t>
  </si>
  <si>
    <t>Ø21.0x2.0 (Dn15)</t>
  </si>
  <si>
    <t>Ø26.9x2.8 (DN20)</t>
  </si>
  <si>
    <t xml:space="preserve">Ø33.7x2.6 (Dn25) </t>
  </si>
  <si>
    <t>Ø22x20mm</t>
  </si>
  <si>
    <t>Ø28x20mm</t>
  </si>
  <si>
    <t>Ø35x30mm</t>
  </si>
  <si>
    <t>35x30</t>
  </si>
  <si>
    <t>35x50</t>
  </si>
  <si>
    <t>t.m.</t>
  </si>
  <si>
    <t>l</t>
  </si>
  <si>
    <t>Barošanas kabelis MCMK 5x10 ar aizsardzības gofru</t>
  </si>
  <si>
    <t>Sazemējuma izbūve iekārtai pieslēgties zemējuma kontūram ēkas pagrabstāvā</t>
  </si>
  <si>
    <t>Iekārtas stiprinājuma rāmja izveide bēniņos skatīt rasējumu BK-2</t>
  </si>
  <si>
    <t>kompl</t>
  </si>
  <si>
    <t>Ugungrēka dūmu dektoru iztādīšana un sistēmas pieslēgšana kopējai pultij</t>
  </si>
  <si>
    <t>Zemējuma izveide un pieslēgšanās kontūram pagrabā</t>
  </si>
  <si>
    <t>Zemējuma izveide un pievienošanās kontūram pagrabā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</si>
</sst>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u/>
      <sz val="8"/>
      <color theme="1"/>
      <name val="Times New Roman"/>
      <family val="1"/>
    </font>
    <font>
      <i/>
      <sz val="10"/>
      <color theme="1"/>
      <name val="Times New Roman"/>
      <family val="1"/>
    </font>
    <font>
      <i/>
      <u/>
      <sz val="10"/>
      <color theme="1"/>
      <name val="Times New Roman"/>
      <family val="1"/>
    </font>
    <font>
      <b/>
      <i/>
      <u/>
      <sz val="10"/>
      <color theme="1"/>
      <name val="Times New Roman"/>
      <family val="1"/>
    </font>
    <font>
      <sz val="10"/>
      <color rgb="FFFF0000"/>
      <name val="Times New Roman"/>
      <family val="1"/>
    </font>
    <font>
      <sz val="10"/>
      <name val="Times New Roman"/>
      <family val="1"/>
    </font>
    <font>
      <i/>
      <sz val="9"/>
      <color theme="1"/>
      <name val="Times New Roman"/>
      <family val="1"/>
    </font>
    <font>
      <i/>
      <sz val="9"/>
      <name val="Times New Roman"/>
      <family val="1"/>
    </font>
    <font>
      <b/>
      <sz val="11"/>
      <color theme="1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name val="Arial"/>
      <family val="2"/>
      <charset val="1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1"/>
      <charset val="1"/>
    </font>
    <font>
      <sz val="10"/>
      <color indexed="8"/>
      <name val="Arial Baltic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wrapText="1"/>
    </xf>
    <xf numFmtId="0" fontId="7" fillId="0" borderId="10" xfId="0" applyFont="1" applyBorder="1"/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wrapText="1"/>
    </xf>
    <xf numFmtId="0" fontId="7" fillId="0" borderId="13" xfId="0" applyFont="1" applyBorder="1"/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/>
    <xf numFmtId="43" fontId="8" fillId="2" borderId="4" xfId="0" applyNumberFormat="1" applyFont="1" applyFill="1" applyBorder="1"/>
    <xf numFmtId="43" fontId="8" fillId="2" borderId="5" xfId="0" applyNumberFormat="1" applyFont="1" applyFill="1" applyBorder="1"/>
    <xf numFmtId="0" fontId="4" fillId="0" borderId="0" xfId="0" applyFont="1"/>
    <xf numFmtId="0" fontId="9" fillId="0" borderId="0" xfId="0" applyFont="1"/>
    <xf numFmtId="0" fontId="10" fillId="0" borderId="0" xfId="0" applyFont="1"/>
    <xf numFmtId="0" fontId="7" fillId="0" borderId="1" xfId="0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right"/>
    </xf>
    <xf numFmtId="0" fontId="12" fillId="0" borderId="0" xfId="0" applyFont="1"/>
    <xf numFmtId="0" fontId="7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43" fontId="7" fillId="0" borderId="10" xfId="1" applyFont="1" applyBorder="1" applyAlignment="1">
      <alignment horizontal="right" vertical="center"/>
    </xf>
    <xf numFmtId="43" fontId="7" fillId="0" borderId="11" xfId="1" applyFont="1" applyBorder="1" applyAlignment="1">
      <alignment horizontal="right" vertical="center"/>
    </xf>
    <xf numFmtId="43" fontId="7" fillId="0" borderId="7" xfId="1" applyFont="1" applyBorder="1" applyAlignment="1">
      <alignment horizontal="right" vertical="center"/>
    </xf>
    <xf numFmtId="43" fontId="7" fillId="0" borderId="8" xfId="1" applyFont="1" applyBorder="1" applyAlignment="1">
      <alignment horizontal="right" vertical="center"/>
    </xf>
    <xf numFmtId="43" fontId="7" fillId="0" borderId="13" xfId="1" applyFont="1" applyBorder="1" applyAlignment="1">
      <alignment horizontal="right" vertical="center"/>
    </xf>
    <xf numFmtId="0" fontId="7" fillId="0" borderId="7" xfId="0" applyFont="1" applyBorder="1" applyAlignment="1">
      <alignment horizontal="right" vertical="center" wrapText="1"/>
    </xf>
    <xf numFmtId="2" fontId="7" fillId="0" borderId="7" xfId="0" applyNumberFormat="1" applyFont="1" applyBorder="1" applyAlignment="1">
      <alignment horizontal="center" vertical="center"/>
    </xf>
    <xf numFmtId="2" fontId="7" fillId="0" borderId="7" xfId="0" applyNumberFormat="1" applyFont="1" applyFill="1" applyBorder="1" applyAlignment="1">
      <alignment horizontal="center" vertical="center"/>
    </xf>
    <xf numFmtId="43" fontId="7" fillId="0" borderId="7" xfId="1" applyFont="1" applyFill="1" applyBorder="1" applyAlignment="1">
      <alignment horizontal="right" vertical="center"/>
    </xf>
    <xf numFmtId="2" fontId="4" fillId="0" borderId="0" xfId="0" applyNumberFormat="1" applyFont="1"/>
    <xf numFmtId="43" fontId="7" fillId="0" borderId="16" xfId="1" applyFont="1" applyBorder="1" applyAlignment="1">
      <alignment horizontal="right" vertical="center"/>
    </xf>
    <xf numFmtId="0" fontId="14" fillId="0" borderId="0" xfId="0" applyFont="1" applyAlignment="1">
      <alignment horizontal="right"/>
    </xf>
    <xf numFmtId="0" fontId="7" fillId="0" borderId="14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7" fillId="0" borderId="2" xfId="0" applyFont="1" applyBorder="1"/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right"/>
    </xf>
    <xf numFmtId="43" fontId="13" fillId="0" borderId="0" xfId="0" applyNumberFormat="1" applyFont="1" applyAlignment="1">
      <alignment horizontal="center"/>
    </xf>
    <xf numFmtId="0" fontId="8" fillId="2" borderId="20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right" vertical="center" wrapText="1"/>
    </xf>
    <xf numFmtId="43" fontId="8" fillId="2" borderId="21" xfId="1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vertical="center" wrapText="1"/>
    </xf>
    <xf numFmtId="43" fontId="7" fillId="0" borderId="21" xfId="1" applyFont="1" applyBorder="1" applyAlignment="1">
      <alignment vertical="center"/>
    </xf>
    <xf numFmtId="0" fontId="7" fillId="0" borderId="19" xfId="0" applyFont="1" applyBorder="1" applyAlignment="1">
      <alignment horizontal="right" vertical="center" wrapText="1"/>
    </xf>
    <xf numFmtId="43" fontId="15" fillId="0" borderId="21" xfId="1" applyFont="1" applyFill="1" applyBorder="1" applyAlignment="1">
      <alignment vertical="center"/>
    </xf>
    <xf numFmtId="0" fontId="7" fillId="0" borderId="11" xfId="0" applyFont="1" applyBorder="1"/>
    <xf numFmtId="43" fontId="8" fillId="2" borderId="22" xfId="1" applyFont="1" applyFill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2" fontId="7" fillId="0" borderId="19" xfId="0" applyNumberFormat="1" applyFont="1" applyBorder="1" applyAlignment="1">
      <alignment horizontal="center" vertical="center"/>
    </xf>
    <xf numFmtId="43" fontId="7" fillId="0" borderId="19" xfId="1" applyFont="1" applyBorder="1" applyAlignment="1">
      <alignment horizontal="right" vertical="center"/>
    </xf>
    <xf numFmtId="43" fontId="7" fillId="0" borderId="19" xfId="1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0" borderId="0" xfId="0" applyFont="1" applyAlignment="1">
      <alignment horizontal="right"/>
    </xf>
    <xf numFmtId="43" fontId="7" fillId="0" borderId="0" xfId="1" applyFont="1"/>
    <xf numFmtId="0" fontId="7" fillId="0" borderId="26" xfId="0" applyFont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15" fillId="0" borderId="0" xfId="0" applyFont="1" applyAlignment="1">
      <alignment horizontal="right"/>
    </xf>
    <xf numFmtId="0" fontId="16" fillId="0" borderId="19" xfId="0" applyFont="1" applyBorder="1" applyAlignment="1">
      <alignment horizontal="right" vertical="center" wrapText="1"/>
    </xf>
    <xf numFmtId="43" fontId="17" fillId="0" borderId="21" xfId="1" applyFont="1" applyFill="1" applyBorder="1" applyAlignment="1">
      <alignment vertical="center"/>
    </xf>
    <xf numFmtId="0" fontId="7" fillId="0" borderId="7" xfId="0" applyFont="1" applyBorder="1" applyAlignment="1">
      <alignment horizontal="left" vertical="center"/>
    </xf>
    <xf numFmtId="0" fontId="7" fillId="0" borderId="9" xfId="0" applyFont="1" applyBorder="1"/>
    <xf numFmtId="43" fontId="7" fillId="0" borderId="20" xfId="1" applyFont="1" applyBorder="1" applyAlignment="1">
      <alignment vertical="center"/>
    </xf>
    <xf numFmtId="43" fontId="7" fillId="0" borderId="19" xfId="1" applyFont="1" applyBorder="1" applyAlignment="1">
      <alignment vertical="center"/>
    </xf>
    <xf numFmtId="43" fontId="15" fillId="0" borderId="20" xfId="1" applyFont="1" applyFill="1" applyBorder="1" applyAlignment="1">
      <alignment vertical="center"/>
    </xf>
    <xf numFmtId="43" fontId="15" fillId="0" borderId="19" xfId="1" applyFont="1" applyFill="1" applyBorder="1" applyAlignment="1">
      <alignment vertical="center"/>
    </xf>
    <xf numFmtId="43" fontId="8" fillId="2" borderId="12" xfId="1" applyFont="1" applyFill="1" applyBorder="1" applyAlignment="1">
      <alignment vertical="center"/>
    </xf>
    <xf numFmtId="43" fontId="8" fillId="2" borderId="13" xfId="1" applyFont="1" applyFill="1" applyBorder="1" applyAlignment="1">
      <alignment vertical="center"/>
    </xf>
    <xf numFmtId="0" fontId="18" fillId="0" borderId="0" xfId="0" applyFont="1"/>
    <xf numFmtId="43" fontId="18" fillId="0" borderId="0" xfId="0" applyNumberFormat="1" applyFont="1"/>
    <xf numFmtId="0" fontId="7" fillId="0" borderId="1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9" fillId="0" borderId="27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/>
    </xf>
    <xf numFmtId="0" fontId="19" fillId="0" borderId="27" xfId="0" applyFont="1" applyFill="1" applyBorder="1" applyAlignment="1">
      <alignment vertical="center"/>
    </xf>
    <xf numFmtId="0" fontId="19" fillId="0" borderId="27" xfId="0" applyFont="1" applyFill="1" applyBorder="1" applyAlignment="1">
      <alignment vertical="center" wrapText="1"/>
    </xf>
    <xf numFmtId="0" fontId="20" fillId="0" borderId="27" xfId="0" applyFont="1" applyFill="1" applyBorder="1" applyAlignment="1">
      <alignment vertical="center"/>
    </xf>
    <xf numFmtId="2" fontId="7" fillId="0" borderId="16" xfId="0" applyNumberFormat="1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wrapText="1"/>
    </xf>
    <xf numFmtId="0" fontId="7" fillId="0" borderId="30" xfId="0" applyFont="1" applyBorder="1"/>
    <xf numFmtId="2" fontId="7" fillId="0" borderId="31" xfId="0" applyNumberFormat="1" applyFont="1" applyBorder="1" applyAlignment="1">
      <alignment horizontal="center" vertical="center"/>
    </xf>
    <xf numFmtId="43" fontId="7" fillId="0" borderId="30" xfId="1" applyFont="1" applyBorder="1" applyAlignment="1">
      <alignment horizontal="right" vertical="center"/>
    </xf>
    <xf numFmtId="43" fontId="7" fillId="0" borderId="32" xfId="1" applyFont="1" applyBorder="1" applyAlignment="1">
      <alignment horizontal="right" vertical="center"/>
    </xf>
    <xf numFmtId="0" fontId="19" fillId="0" borderId="1" xfId="0" applyFont="1" applyFill="1" applyBorder="1" applyAlignment="1">
      <alignment horizontal="left" vertical="center" wrapText="1"/>
    </xf>
    <xf numFmtId="2" fontId="7" fillId="0" borderId="1" xfId="0" applyNumberFormat="1" applyFont="1" applyBorder="1" applyAlignment="1">
      <alignment horizontal="center" vertical="center"/>
    </xf>
    <xf numFmtId="43" fontId="7" fillId="0" borderId="1" xfId="1" applyFont="1" applyBorder="1" applyAlignment="1">
      <alignment horizontal="right" vertical="center"/>
    </xf>
    <xf numFmtId="43" fontId="7" fillId="0" borderId="1" xfId="1" applyFont="1" applyFill="1" applyBorder="1" applyAlignment="1">
      <alignment horizontal="right" vertical="center"/>
    </xf>
    <xf numFmtId="0" fontId="7" fillId="0" borderId="1" xfId="0" applyFont="1" applyBorder="1" applyAlignment="1">
      <alignment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/>
    </xf>
    <xf numFmtId="1" fontId="19" fillId="0" borderId="27" xfId="0" applyNumberFormat="1" applyFont="1" applyFill="1" applyBorder="1" applyAlignment="1" applyProtection="1">
      <alignment horizontal="center" vertical="center"/>
      <protection locked="0"/>
    </xf>
    <xf numFmtId="2" fontId="19" fillId="0" borderId="27" xfId="0" applyNumberFormat="1" applyFont="1" applyFill="1" applyBorder="1" applyAlignment="1">
      <alignment horizontal="center" vertical="center" wrapText="1"/>
    </xf>
    <xf numFmtId="2" fontId="19" fillId="0" borderId="27" xfId="0" applyNumberFormat="1" applyFont="1" applyFill="1" applyBorder="1" applyAlignment="1" applyProtection="1">
      <alignment horizontal="center" vertical="center"/>
      <protection locked="0"/>
    </xf>
    <xf numFmtId="2" fontId="19" fillId="0" borderId="27" xfId="0" applyNumberFormat="1" applyFont="1" applyFill="1" applyBorder="1" applyAlignment="1">
      <alignment horizontal="center" vertical="center"/>
    </xf>
    <xf numFmtId="0" fontId="7" fillId="0" borderId="31" xfId="0" applyFont="1" applyBorder="1"/>
    <xf numFmtId="0" fontId="19" fillId="0" borderId="27" xfId="0" applyFont="1" applyFill="1" applyBorder="1" applyAlignment="1" applyProtection="1">
      <alignment horizontal="center" vertical="center"/>
      <protection locked="0"/>
    </xf>
    <xf numFmtId="0" fontId="0" fillId="0" borderId="27" xfId="0" applyFont="1" applyFill="1" applyBorder="1" applyAlignment="1">
      <alignment vertical="center" wrapText="1"/>
    </xf>
    <xf numFmtId="1" fontId="19" fillId="0" borderId="27" xfId="0" applyNumberFormat="1" applyFont="1" applyFill="1" applyBorder="1" applyAlignment="1">
      <alignment horizontal="center" vertical="center"/>
    </xf>
    <xf numFmtId="0" fontId="0" fillId="0" borderId="27" xfId="0" applyFont="1" applyFill="1" applyBorder="1" applyAlignment="1">
      <alignment horizontal="center" vertical="center"/>
    </xf>
    <xf numFmtId="0" fontId="24" fillId="0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/>
    </xf>
    <xf numFmtId="0" fontId="19" fillId="0" borderId="27" xfId="0" applyFont="1" applyFill="1" applyBorder="1" applyAlignment="1">
      <alignment horizontal="center" vertical="center" wrapText="1"/>
    </xf>
    <xf numFmtId="0" fontId="0" fillId="0" borderId="27" xfId="0" applyBorder="1"/>
    <xf numFmtId="0" fontId="19" fillId="0" borderId="35" xfId="0" applyFont="1" applyFill="1" applyBorder="1" applyAlignment="1">
      <alignment horizontal="center" vertical="center" wrapText="1"/>
    </xf>
    <xf numFmtId="0" fontId="19" fillId="0" borderId="27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43" fontId="7" fillId="0" borderId="1" xfId="1" applyFont="1" applyBorder="1" applyAlignment="1">
      <alignment horizontal="center" vertical="center"/>
    </xf>
    <xf numFmtId="2" fontId="7" fillId="0" borderId="1" xfId="0" applyNumberFormat="1" applyFont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left" vertical="center" wrapText="1"/>
    </xf>
    <xf numFmtId="0" fontId="19" fillId="0" borderId="27" xfId="0" applyFont="1" applyFill="1" applyBorder="1" applyAlignment="1">
      <alignment horizontal="center" vertical="center"/>
    </xf>
    <xf numFmtId="0" fontId="0" fillId="0" borderId="27" xfId="0" applyBorder="1"/>
    <xf numFmtId="0" fontId="19" fillId="0" borderId="27" xfId="0" applyFont="1" applyFill="1" applyBorder="1" applyAlignment="1">
      <alignment horizontal="center" vertical="center" wrapText="1"/>
    </xf>
    <xf numFmtId="0" fontId="19" fillId="0" borderId="33" xfId="0" applyFont="1" applyFill="1" applyBorder="1" applyAlignment="1">
      <alignment horizontal="center" vertical="center" wrapText="1"/>
    </xf>
    <xf numFmtId="0" fontId="19" fillId="0" borderId="34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0" fillId="0" borderId="27" xfId="0" applyFont="1" applyFill="1" applyBorder="1" applyAlignment="1" applyProtection="1">
      <alignment horizontal="left" wrapText="1"/>
      <protection locked="0"/>
    </xf>
    <xf numFmtId="0" fontId="19" fillId="0" borderId="27" xfId="0" applyFont="1" applyBorder="1" applyAlignment="1" applyProtection="1">
      <alignment horizontal="left" wrapText="1"/>
      <protection locked="0"/>
    </xf>
    <xf numFmtId="0" fontId="0" fillId="0" borderId="27" xfId="0" applyFont="1" applyBorder="1" applyAlignment="1" applyProtection="1">
      <alignment horizontal="center" vertical="center" wrapText="1"/>
      <protection locked="0"/>
    </xf>
    <xf numFmtId="0" fontId="0" fillId="0" borderId="27" xfId="0" applyFont="1" applyBorder="1" applyAlignment="1">
      <alignment horizontal="center" wrapText="1"/>
    </xf>
    <xf numFmtId="0" fontId="19" fillId="0" borderId="27" xfId="0" applyFont="1" applyBorder="1" applyAlignment="1">
      <alignment horizontal="center" vertical="center"/>
    </xf>
    <xf numFmtId="0" fontId="19" fillId="0" borderId="27" xfId="0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>
      <alignment horizontal="left"/>
    </xf>
    <xf numFmtId="0" fontId="0" fillId="0" borderId="27" xfId="0" applyFont="1" applyBorder="1" applyAlignment="1">
      <alignment horizontal="left" wrapText="1"/>
    </xf>
    <xf numFmtId="0" fontId="19" fillId="0" borderId="27" xfId="0" applyFont="1" applyBorder="1" applyAlignment="1" applyProtection="1">
      <alignment horizontal="left" vertical="center" wrapText="1"/>
      <protection locked="0"/>
    </xf>
    <xf numFmtId="0" fontId="19" fillId="0" borderId="27" xfId="0" applyFont="1" applyBorder="1" applyAlignment="1">
      <alignment horizontal="left" vertical="center" wrapText="1"/>
    </xf>
    <xf numFmtId="0" fontId="19" fillId="0" borderId="27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>
      <alignment horizontal="center"/>
    </xf>
    <xf numFmtId="0" fontId="0" fillId="0" borderId="27" xfId="0" applyFont="1" applyBorder="1" applyAlignment="1" applyProtection="1">
      <alignment horizontal="center" wrapText="1"/>
      <protection locked="0"/>
    </xf>
    <xf numFmtId="0" fontId="0" fillId="0" borderId="27" xfId="0" applyFont="1" applyFill="1" applyBorder="1" applyAlignment="1" applyProtection="1">
      <alignment horizontal="center" wrapText="1"/>
      <protection locked="0"/>
    </xf>
    <xf numFmtId="0" fontId="0" fillId="0" borderId="27" xfId="0" applyFont="1" applyFill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2"/>
  <sheetViews>
    <sheetView workbookViewId="0">
      <selection activeCell="G23" sqref="G23"/>
    </sheetView>
  </sheetViews>
  <sheetFormatPr defaultRowHeight="15" x14ac:dyDescent="0.25"/>
  <cols>
    <col min="1" max="1" width="4" style="1" customWidth="1"/>
    <col min="2" max="3" width="7" style="1" customWidth="1"/>
    <col min="4" max="4" width="43.5703125" style="1" customWidth="1"/>
    <col min="5" max="5" width="13.7109375" style="1" customWidth="1"/>
    <col min="6" max="9" width="11.85546875" style="1" customWidth="1"/>
    <col min="10" max="16384" width="9.140625" style="1"/>
  </cols>
  <sheetData>
    <row r="1" spans="2:9" x14ac:dyDescent="0.25">
      <c r="B1" s="17" t="s">
        <v>39</v>
      </c>
      <c r="C1" s="17"/>
    </row>
    <row r="2" spans="2:9" x14ac:dyDescent="0.25">
      <c r="B2" s="17" t="s">
        <v>70</v>
      </c>
      <c r="C2" s="17"/>
    </row>
    <row r="3" spans="2:9" x14ac:dyDescent="0.25">
      <c r="B3" s="17" t="s">
        <v>71</v>
      </c>
      <c r="C3" s="17"/>
    </row>
    <row r="4" spans="2:9" x14ac:dyDescent="0.25">
      <c r="B4" s="17" t="s">
        <v>38</v>
      </c>
      <c r="C4" s="17"/>
    </row>
    <row r="5" spans="2:9" x14ac:dyDescent="0.25">
      <c r="B5" s="17"/>
      <c r="C5" s="17"/>
      <c r="D5" s="68" t="s">
        <v>54</v>
      </c>
      <c r="E5" s="69">
        <f>E24</f>
        <v>0</v>
      </c>
    </row>
    <row r="6" spans="2:9" x14ac:dyDescent="0.25">
      <c r="B6" s="17"/>
      <c r="C6" s="17"/>
      <c r="D6" s="68" t="s">
        <v>55</v>
      </c>
      <c r="E6" s="69">
        <f>I19</f>
        <v>0</v>
      </c>
    </row>
    <row r="7" spans="2:9" x14ac:dyDescent="0.25">
      <c r="B7" s="128" t="s">
        <v>33</v>
      </c>
      <c r="C7" s="128"/>
      <c r="D7" s="128"/>
      <c r="E7" s="128"/>
      <c r="F7" s="2"/>
      <c r="G7" s="2"/>
      <c r="H7" s="2"/>
      <c r="I7" s="2"/>
    </row>
    <row r="8" spans="2:9" x14ac:dyDescent="0.25">
      <c r="E8" s="36"/>
      <c r="F8" s="36"/>
      <c r="G8" s="36"/>
      <c r="H8" s="36"/>
      <c r="I8" s="72" t="s">
        <v>59</v>
      </c>
    </row>
    <row r="9" spans="2:9" x14ac:dyDescent="0.25">
      <c r="B9" s="129" t="s">
        <v>6</v>
      </c>
      <c r="C9" s="126" t="s">
        <v>56</v>
      </c>
      <c r="D9" s="129" t="s">
        <v>57</v>
      </c>
      <c r="E9" s="130" t="s">
        <v>58</v>
      </c>
      <c r="F9" s="123" t="s">
        <v>60</v>
      </c>
      <c r="G9" s="124"/>
      <c r="H9" s="125"/>
      <c r="I9" s="126" t="s">
        <v>50</v>
      </c>
    </row>
    <row r="10" spans="2:9" ht="24" customHeight="1" x14ac:dyDescent="0.25">
      <c r="B10" s="129"/>
      <c r="C10" s="127"/>
      <c r="D10" s="129"/>
      <c r="E10" s="130"/>
      <c r="F10" s="49" t="s">
        <v>47</v>
      </c>
      <c r="G10" s="49" t="s">
        <v>48</v>
      </c>
      <c r="H10" s="49" t="s">
        <v>49</v>
      </c>
      <c r="I10" s="127"/>
    </row>
    <row r="11" spans="2:9" x14ac:dyDescent="0.25">
      <c r="B11" s="41">
        <v>1</v>
      </c>
      <c r="C11" s="43">
        <f>B11+1</f>
        <v>2</v>
      </c>
      <c r="D11" s="43">
        <f t="shared" ref="D11:H11" si="0">C11+1</f>
        <v>3</v>
      </c>
      <c r="E11" s="43">
        <f t="shared" si="0"/>
        <v>4</v>
      </c>
      <c r="F11" s="43">
        <f t="shared" si="0"/>
        <v>5</v>
      </c>
      <c r="G11" s="43">
        <f t="shared" si="0"/>
        <v>6</v>
      </c>
      <c r="H11" s="43">
        <f t="shared" si="0"/>
        <v>7</v>
      </c>
      <c r="I11" s="40">
        <f t="shared" ref="I11" si="1">H11+1</f>
        <v>8</v>
      </c>
    </row>
    <row r="12" spans="2:9" x14ac:dyDescent="0.25">
      <c r="B12" s="37"/>
      <c r="C12" s="70"/>
      <c r="D12" s="38"/>
      <c r="E12" s="39"/>
      <c r="F12" s="76"/>
      <c r="G12" s="6"/>
      <c r="H12" s="6"/>
      <c r="I12" s="55"/>
    </row>
    <row r="13" spans="2:9" x14ac:dyDescent="0.25">
      <c r="B13" s="50">
        <v>1</v>
      </c>
      <c r="C13" s="60">
        <v>0</v>
      </c>
      <c r="D13" s="51" t="s">
        <v>0</v>
      </c>
      <c r="E13" s="52">
        <f>SUM(F13:H13)</f>
        <v>0</v>
      </c>
      <c r="F13" s="77">
        <f>'0'!M32</f>
        <v>0</v>
      </c>
      <c r="G13" s="78">
        <f>'0'!N32</f>
        <v>0</v>
      </c>
      <c r="H13" s="78">
        <f>'0'!O32</f>
        <v>0</v>
      </c>
      <c r="I13" s="52">
        <f>'0'!$L$32</f>
        <v>0</v>
      </c>
    </row>
    <row r="14" spans="2:9" x14ac:dyDescent="0.25">
      <c r="B14" s="50">
        <v>2</v>
      </c>
      <c r="C14" s="60">
        <v>1</v>
      </c>
      <c r="D14" s="51" t="s">
        <v>75</v>
      </c>
      <c r="E14" s="52">
        <f t="shared" ref="E14" si="2">SUM(F14:H14)</f>
        <v>0</v>
      </c>
      <c r="F14" s="77">
        <f>'P1'!N38</f>
        <v>0</v>
      </c>
      <c r="G14" s="78">
        <f>'P1'!O38</f>
        <v>0</v>
      </c>
      <c r="H14" s="78">
        <f>'P1'!P38</f>
        <v>0</v>
      </c>
      <c r="I14" s="52">
        <f>'P1'!$M$38</f>
        <v>0</v>
      </c>
    </row>
    <row r="15" spans="2:9" x14ac:dyDescent="0.25">
      <c r="B15" s="50">
        <v>3</v>
      </c>
      <c r="C15" s="60">
        <v>2</v>
      </c>
      <c r="D15" s="51" t="s">
        <v>105</v>
      </c>
      <c r="E15" s="52">
        <v>0</v>
      </c>
      <c r="F15" s="77">
        <v>0</v>
      </c>
      <c r="G15" s="78">
        <v>0</v>
      </c>
      <c r="H15" s="78">
        <v>0</v>
      </c>
      <c r="I15" s="52">
        <v>0</v>
      </c>
    </row>
    <row r="16" spans="2:9" x14ac:dyDescent="0.25">
      <c r="B16" s="50">
        <v>4</v>
      </c>
      <c r="C16" s="60">
        <v>3</v>
      </c>
      <c r="D16" s="51" t="s">
        <v>125</v>
      </c>
      <c r="E16" s="52">
        <v>0</v>
      </c>
      <c r="F16" s="77">
        <v>0</v>
      </c>
      <c r="G16" s="78">
        <v>0</v>
      </c>
      <c r="H16" s="78">
        <v>0</v>
      </c>
      <c r="I16" s="52">
        <v>0</v>
      </c>
    </row>
    <row r="17" spans="2:9" x14ac:dyDescent="0.25">
      <c r="B17" s="50">
        <v>5</v>
      </c>
      <c r="C17" s="60">
        <v>4</v>
      </c>
      <c r="D17" s="51" t="s">
        <v>135</v>
      </c>
      <c r="E17" s="52">
        <v>0</v>
      </c>
      <c r="F17" s="77">
        <v>0</v>
      </c>
      <c r="G17" s="78">
        <v>0</v>
      </c>
      <c r="H17" s="78">
        <v>0</v>
      </c>
      <c r="I17" s="52">
        <v>0</v>
      </c>
    </row>
    <row r="18" spans="2:9" x14ac:dyDescent="0.25">
      <c r="B18" s="50">
        <v>6</v>
      </c>
      <c r="C18" s="60">
        <v>5</v>
      </c>
      <c r="D18" s="51" t="s">
        <v>105</v>
      </c>
      <c r="E18" s="52">
        <v>0</v>
      </c>
      <c r="F18" s="79">
        <v>0</v>
      </c>
      <c r="G18" s="80">
        <v>0</v>
      </c>
      <c r="H18" s="80">
        <v>0</v>
      </c>
      <c r="I18" s="54">
        <v>0</v>
      </c>
    </row>
    <row r="19" spans="2:9" x14ac:dyDescent="0.25">
      <c r="B19" s="46"/>
      <c r="C19" s="71"/>
      <c r="D19" s="47" t="s">
        <v>32</v>
      </c>
      <c r="E19" s="48">
        <f>SUM(E14:E18)</f>
        <v>0</v>
      </c>
      <c r="F19" s="81">
        <f>SUM(F13:F18)</f>
        <v>0</v>
      </c>
      <c r="G19" s="82">
        <v>0</v>
      </c>
      <c r="H19" s="82">
        <f>SUM(H13:H18)</f>
        <v>0</v>
      </c>
      <c r="I19" s="56">
        <f>SUM(I13:I18)</f>
        <v>0</v>
      </c>
    </row>
    <row r="20" spans="2:9" x14ac:dyDescent="0.25">
      <c r="B20" s="50"/>
      <c r="C20" s="60"/>
      <c r="D20" s="53" t="s">
        <v>34</v>
      </c>
      <c r="E20" s="54">
        <f>ROUND(E19*0.1,2)</f>
        <v>0</v>
      </c>
    </row>
    <row r="21" spans="2:9" x14ac:dyDescent="0.25">
      <c r="B21" s="50"/>
      <c r="C21" s="60"/>
      <c r="D21" s="73" t="s">
        <v>35</v>
      </c>
      <c r="E21" s="74">
        <f>ROUND(E20*0.02,2)</f>
        <v>0</v>
      </c>
    </row>
    <row r="22" spans="2:9" x14ac:dyDescent="0.25">
      <c r="B22" s="50"/>
      <c r="C22" s="60"/>
      <c r="D22" s="53" t="s">
        <v>36</v>
      </c>
      <c r="E22" s="54">
        <f>ROUND(E19*0.05,2)</f>
        <v>0</v>
      </c>
    </row>
    <row r="23" spans="2:9" x14ac:dyDescent="0.25">
      <c r="B23" s="50"/>
      <c r="C23" s="60"/>
      <c r="D23" s="53" t="s">
        <v>37</v>
      </c>
      <c r="E23" s="54">
        <f>ROUND(F19*0.2359,2)</f>
        <v>0</v>
      </c>
    </row>
    <row r="24" spans="2:9" x14ac:dyDescent="0.25">
      <c r="B24" s="46"/>
      <c r="C24" s="71"/>
      <c r="D24" s="47" t="s">
        <v>61</v>
      </c>
      <c r="E24" s="48">
        <f>E19+E20+E22+E23</f>
        <v>0</v>
      </c>
    </row>
    <row r="26" spans="2:9" x14ac:dyDescent="0.25">
      <c r="B26" s="17"/>
    </row>
    <row r="27" spans="2:9" ht="8.25" customHeight="1" x14ac:dyDescent="0.25"/>
    <row r="28" spans="2:9" x14ac:dyDescent="0.25">
      <c r="B28" s="18"/>
    </row>
    <row r="29" spans="2:9" ht="8.25" customHeight="1" x14ac:dyDescent="0.25"/>
    <row r="30" spans="2:9" x14ac:dyDescent="0.25">
      <c r="B30" s="17"/>
    </row>
    <row r="31" spans="2:9" ht="8.25" customHeight="1" x14ac:dyDescent="0.25"/>
    <row r="32" spans="2:9" x14ac:dyDescent="0.25">
      <c r="B32" s="18"/>
    </row>
  </sheetData>
  <mergeCells count="7">
    <mergeCell ref="F9:H9"/>
    <mergeCell ref="I9:I10"/>
    <mergeCell ref="B7:E7"/>
    <mergeCell ref="B9:B10"/>
    <mergeCell ref="D9:D10"/>
    <mergeCell ref="E9:E10"/>
    <mergeCell ref="C9:C10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opLeftCell="A7" workbookViewId="0">
      <selection activeCell="A2" sqref="A2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51.42578125" style="1" customWidth="1"/>
    <col min="4" max="4" width="9.140625" style="1"/>
    <col min="5" max="5" width="10.42578125" style="1" bestFit="1" customWidth="1"/>
    <col min="6" max="7" width="10.42578125" style="1" customWidth="1"/>
    <col min="8" max="8" width="10.5703125" style="1" customWidth="1"/>
    <col min="9" max="9" width="10.28515625" style="1" customWidth="1"/>
    <col min="10" max="10" width="10.85546875" style="1" bestFit="1" customWidth="1"/>
    <col min="11" max="12" width="10.85546875" style="1" customWidth="1"/>
    <col min="13" max="14" width="11.7109375" style="1" customWidth="1"/>
    <col min="15" max="15" width="12.42578125" style="1" customWidth="1"/>
    <col min="16" max="16" width="11.7109375" style="1" customWidth="1"/>
    <col min="17" max="16384" width="9.140625" style="1"/>
  </cols>
  <sheetData>
    <row r="1" spans="1:16" x14ac:dyDescent="0.25">
      <c r="A1" s="17" t="str">
        <f>'Kopsavilkuma aprekini'!B1</f>
        <v>Būves nosaukums: Kultūras un sadzīves ēka</v>
      </c>
      <c r="B1" s="17"/>
    </row>
    <row r="2" spans="1:16" x14ac:dyDescent="0.25">
      <c r="A2" s="17" t="s">
        <v>70</v>
      </c>
      <c r="B2" s="17"/>
    </row>
    <row r="3" spans="1:16" x14ac:dyDescent="0.25">
      <c r="A3" s="17" t="s">
        <v>71</v>
      </c>
      <c r="B3" s="17"/>
    </row>
    <row r="4" spans="1:16" x14ac:dyDescent="0.25">
      <c r="A4" s="17" t="str">
        <f>'Kopsavilkuma aprekini'!B4</f>
        <v>Pasūtījuma Nr.:</v>
      </c>
      <c r="B4" s="17"/>
    </row>
    <row r="6" spans="1:16" ht="15.75" x14ac:dyDescent="0.25">
      <c r="A6" s="131" t="s">
        <v>16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</row>
    <row r="7" spans="1:16" x14ac:dyDescent="0.25">
      <c r="A7" s="132"/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</row>
    <row r="8" spans="1:16" x14ac:dyDescent="0.25">
      <c r="C8" s="58"/>
      <c r="J8" s="3"/>
      <c r="K8" s="3"/>
      <c r="L8" s="3"/>
      <c r="M8" s="20"/>
      <c r="N8" s="21" t="s">
        <v>40</v>
      </c>
      <c r="O8" s="45">
        <f>P32</f>
        <v>0</v>
      </c>
      <c r="P8" s="22" t="s">
        <v>5</v>
      </c>
    </row>
    <row r="9" spans="1:16" x14ac:dyDescent="0.25">
      <c r="C9" s="58" t="s">
        <v>72</v>
      </c>
      <c r="J9" s="3"/>
      <c r="K9" s="3"/>
      <c r="L9" s="3"/>
      <c r="M9" s="20"/>
      <c r="N9" s="21"/>
      <c r="O9" s="45"/>
      <c r="P9" s="21" t="s">
        <v>41</v>
      </c>
    </row>
    <row r="10" spans="1:16" x14ac:dyDescent="0.25">
      <c r="A10" s="129" t="s">
        <v>6</v>
      </c>
      <c r="B10" s="133" t="s">
        <v>42</v>
      </c>
      <c r="C10" s="129" t="s">
        <v>7</v>
      </c>
      <c r="D10" s="129" t="s">
        <v>2</v>
      </c>
      <c r="E10" s="129" t="s">
        <v>8</v>
      </c>
      <c r="F10" s="123" t="s">
        <v>45</v>
      </c>
      <c r="G10" s="124"/>
      <c r="H10" s="124"/>
      <c r="I10" s="124"/>
      <c r="J10" s="124"/>
      <c r="K10" s="125"/>
      <c r="L10" s="123" t="s">
        <v>46</v>
      </c>
      <c r="M10" s="124"/>
      <c r="N10" s="124"/>
      <c r="O10" s="124"/>
      <c r="P10" s="125"/>
    </row>
    <row r="11" spans="1:16" ht="38.25" x14ac:dyDescent="0.25">
      <c r="A11" s="129"/>
      <c r="B11" s="134"/>
      <c r="C11" s="129"/>
      <c r="D11" s="129"/>
      <c r="E11" s="129"/>
      <c r="F11" s="57" t="s">
        <v>43</v>
      </c>
      <c r="G11" s="57" t="s">
        <v>44</v>
      </c>
      <c r="H11" s="57" t="s">
        <v>47</v>
      </c>
      <c r="I11" s="57" t="s">
        <v>48</v>
      </c>
      <c r="J11" s="57" t="s">
        <v>49</v>
      </c>
      <c r="K11" s="57" t="s">
        <v>51</v>
      </c>
      <c r="L11" s="57" t="s">
        <v>50</v>
      </c>
      <c r="M11" s="57" t="s">
        <v>47</v>
      </c>
      <c r="N11" s="57" t="s">
        <v>48</v>
      </c>
      <c r="O11" s="57" t="s">
        <v>49</v>
      </c>
      <c r="P11" s="67" t="s">
        <v>52</v>
      </c>
    </row>
    <row r="12" spans="1:16" x14ac:dyDescent="0.25">
      <c r="A12" s="19">
        <v>1</v>
      </c>
      <c r="B12" s="42">
        <f>A12+1</f>
        <v>2</v>
      </c>
      <c r="C12" s="42">
        <f t="shared" ref="C12:P12" si="0">B12+1</f>
        <v>3</v>
      </c>
      <c r="D12" s="42">
        <f t="shared" si="0"/>
        <v>4</v>
      </c>
      <c r="E12" s="42">
        <f t="shared" si="0"/>
        <v>5</v>
      </c>
      <c r="F12" s="42">
        <f t="shared" si="0"/>
        <v>6</v>
      </c>
      <c r="G12" s="42">
        <f t="shared" si="0"/>
        <v>7</v>
      </c>
      <c r="H12" s="42">
        <f t="shared" si="0"/>
        <v>8</v>
      </c>
      <c r="I12" s="42">
        <f t="shared" si="0"/>
        <v>9</v>
      </c>
      <c r="J12" s="42">
        <f t="shared" si="0"/>
        <v>10</v>
      </c>
      <c r="K12" s="42">
        <f t="shared" si="0"/>
        <v>11</v>
      </c>
      <c r="L12" s="42">
        <f t="shared" si="0"/>
        <v>12</v>
      </c>
      <c r="M12" s="42">
        <f t="shared" si="0"/>
        <v>13</v>
      </c>
      <c r="N12" s="42">
        <f t="shared" si="0"/>
        <v>14</v>
      </c>
      <c r="O12" s="42">
        <f t="shared" si="0"/>
        <v>15</v>
      </c>
      <c r="P12" s="42">
        <f t="shared" si="0"/>
        <v>16</v>
      </c>
    </row>
    <row r="13" spans="1:16" x14ac:dyDescent="0.25">
      <c r="A13" s="4"/>
      <c r="B13" s="59"/>
      <c r="C13" s="5"/>
      <c r="D13" s="6"/>
      <c r="E13" s="6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6"/>
    </row>
    <row r="14" spans="1:16" s="24" customFormat="1" x14ac:dyDescent="0.25">
      <c r="A14" s="7">
        <v>1</v>
      </c>
      <c r="B14" s="60" t="s">
        <v>64</v>
      </c>
      <c r="C14" s="23" t="s">
        <v>73</v>
      </c>
      <c r="D14" s="8" t="s">
        <v>74</v>
      </c>
      <c r="E14" s="32">
        <v>1</v>
      </c>
      <c r="F14" s="27"/>
      <c r="G14" s="27"/>
      <c r="H14" s="27"/>
      <c r="I14" s="27"/>
      <c r="J14" s="27"/>
      <c r="K14" s="65"/>
      <c r="L14" s="65"/>
      <c r="M14" s="27"/>
      <c r="N14" s="27"/>
      <c r="O14" s="27"/>
      <c r="P14" s="28"/>
    </row>
    <row r="15" spans="1:16" s="24" customFormat="1" ht="25.5" x14ac:dyDescent="0.25">
      <c r="A15" s="7">
        <v>2</v>
      </c>
      <c r="B15" s="60" t="s">
        <v>64</v>
      </c>
      <c r="C15" s="23" t="s">
        <v>12</v>
      </c>
      <c r="D15" s="8" t="s">
        <v>11</v>
      </c>
      <c r="E15" s="31">
        <v>1</v>
      </c>
      <c r="F15" s="27"/>
      <c r="G15" s="27"/>
      <c r="H15" s="27"/>
      <c r="I15" s="27"/>
      <c r="J15" s="27"/>
      <c r="K15" s="65"/>
      <c r="L15" s="65"/>
      <c r="M15" s="27"/>
      <c r="N15" s="27"/>
      <c r="O15" s="27"/>
      <c r="P15" s="28"/>
    </row>
    <row r="16" spans="1:16" s="24" customFormat="1" x14ac:dyDescent="0.25">
      <c r="A16" s="7">
        <f t="shared" ref="A16" si="1">A15+1</f>
        <v>3</v>
      </c>
      <c r="B16" s="60" t="s">
        <v>64</v>
      </c>
      <c r="C16" s="23" t="s">
        <v>21</v>
      </c>
      <c r="D16" s="8" t="s">
        <v>11</v>
      </c>
      <c r="E16" s="31">
        <v>1</v>
      </c>
      <c r="F16" s="27"/>
      <c r="G16" s="27"/>
      <c r="H16" s="27"/>
      <c r="I16" s="27"/>
      <c r="J16" s="27"/>
      <c r="K16" s="65"/>
      <c r="L16" s="65"/>
      <c r="M16" s="27"/>
      <c r="N16" s="27"/>
      <c r="O16" s="27"/>
      <c r="P16" s="28"/>
    </row>
    <row r="17" spans="1:19" s="24" customFormat="1" x14ac:dyDescent="0.25">
      <c r="A17" s="7">
        <v>3</v>
      </c>
      <c r="B17" s="60" t="s">
        <v>63</v>
      </c>
      <c r="C17" s="30" t="s">
        <v>13</v>
      </c>
      <c r="D17" s="8" t="s">
        <v>10</v>
      </c>
      <c r="E17" s="31">
        <v>3</v>
      </c>
      <c r="F17" s="27"/>
      <c r="G17" s="27"/>
      <c r="H17" s="27"/>
      <c r="I17" s="27"/>
      <c r="J17" s="27"/>
      <c r="K17" s="65"/>
      <c r="L17" s="65"/>
      <c r="M17" s="27"/>
      <c r="N17" s="27"/>
      <c r="O17" s="27"/>
      <c r="P17" s="28"/>
    </row>
    <row r="18" spans="1:19" s="24" customFormat="1" ht="25.5" x14ac:dyDescent="0.25">
      <c r="A18" s="7">
        <f t="shared" ref="A18" si="2">A17+1</f>
        <v>4</v>
      </c>
      <c r="B18" s="60" t="s">
        <v>64</v>
      </c>
      <c r="C18" s="23" t="s">
        <v>19</v>
      </c>
      <c r="D18" s="8" t="s">
        <v>11</v>
      </c>
      <c r="E18" s="31">
        <v>1</v>
      </c>
      <c r="F18" s="27"/>
      <c r="G18" s="27"/>
      <c r="H18" s="27"/>
      <c r="I18" s="27"/>
      <c r="J18" s="27"/>
      <c r="K18" s="65"/>
      <c r="L18" s="65"/>
      <c r="M18" s="27"/>
      <c r="N18" s="27"/>
      <c r="O18" s="27"/>
      <c r="P18" s="28"/>
    </row>
    <row r="19" spans="1:19" s="24" customFormat="1" x14ac:dyDescent="0.25">
      <c r="A19" s="7">
        <v>4</v>
      </c>
      <c r="B19" s="60" t="s">
        <v>63</v>
      </c>
      <c r="C19" s="30" t="s">
        <v>9</v>
      </c>
      <c r="D19" s="8" t="s">
        <v>10</v>
      </c>
      <c r="E19" s="31">
        <v>3</v>
      </c>
      <c r="F19" s="27"/>
      <c r="G19" s="27"/>
      <c r="H19" s="27"/>
      <c r="I19" s="27"/>
      <c r="J19" s="27"/>
      <c r="K19" s="65"/>
      <c r="L19" s="65"/>
      <c r="M19" s="27"/>
      <c r="N19" s="27"/>
      <c r="O19" s="27"/>
      <c r="P19" s="28"/>
    </row>
    <row r="20" spans="1:19" s="24" customFormat="1" x14ac:dyDescent="0.25">
      <c r="A20" s="7">
        <f t="shared" ref="A20" si="3">A19+1</f>
        <v>5</v>
      </c>
      <c r="B20" s="60" t="s">
        <v>64</v>
      </c>
      <c r="C20" s="75" t="s">
        <v>20</v>
      </c>
      <c r="D20" s="8" t="s">
        <v>11</v>
      </c>
      <c r="E20" s="31">
        <v>1</v>
      </c>
      <c r="F20" s="27"/>
      <c r="G20" s="27"/>
      <c r="H20" s="27"/>
      <c r="I20" s="27"/>
      <c r="J20" s="27"/>
      <c r="K20" s="65"/>
      <c r="L20" s="65"/>
      <c r="M20" s="27"/>
      <c r="N20" s="27"/>
      <c r="O20" s="27"/>
      <c r="P20" s="28"/>
    </row>
    <row r="21" spans="1:19" s="24" customFormat="1" x14ac:dyDescent="0.25">
      <c r="A21" s="7">
        <v>5</v>
      </c>
      <c r="B21" s="60" t="s">
        <v>63</v>
      </c>
      <c r="C21" s="30" t="s">
        <v>9</v>
      </c>
      <c r="D21" s="8" t="s">
        <v>10</v>
      </c>
      <c r="E21" s="31">
        <v>3</v>
      </c>
      <c r="F21" s="27"/>
      <c r="G21" s="27"/>
      <c r="H21" s="27"/>
      <c r="I21" s="27"/>
      <c r="J21" s="27"/>
      <c r="K21" s="65"/>
      <c r="L21" s="65"/>
      <c r="M21" s="27"/>
      <c r="N21" s="27"/>
      <c r="O21" s="27"/>
      <c r="P21" s="28"/>
    </row>
    <row r="22" spans="1:19" s="24" customFormat="1" x14ac:dyDescent="0.25">
      <c r="A22" s="7">
        <f t="shared" ref="A22" si="4">A21+1</f>
        <v>6</v>
      </c>
      <c r="B22" s="60" t="s">
        <v>63</v>
      </c>
      <c r="C22" s="23" t="s">
        <v>27</v>
      </c>
      <c r="D22" s="8" t="s">
        <v>17</v>
      </c>
      <c r="E22" s="32">
        <v>2</v>
      </c>
      <c r="F22" s="27"/>
      <c r="G22" s="27"/>
      <c r="H22" s="27"/>
      <c r="I22" s="27"/>
      <c r="J22" s="27"/>
      <c r="K22" s="65"/>
      <c r="L22" s="65"/>
      <c r="M22" s="27"/>
      <c r="N22" s="27"/>
      <c r="O22" s="27"/>
      <c r="P22" s="28"/>
    </row>
    <row r="23" spans="1:19" s="24" customFormat="1" ht="25.5" x14ac:dyDescent="0.25">
      <c r="A23" s="7">
        <v>6</v>
      </c>
      <c r="B23" s="60" t="s">
        <v>64</v>
      </c>
      <c r="C23" s="23" t="s">
        <v>22</v>
      </c>
      <c r="D23" s="8" t="s">
        <v>14</v>
      </c>
      <c r="E23" s="31">
        <v>1</v>
      </c>
      <c r="F23" s="27"/>
      <c r="G23" s="27"/>
      <c r="H23" s="27"/>
      <c r="I23" s="27"/>
      <c r="J23" s="27"/>
      <c r="K23" s="65"/>
      <c r="L23" s="65"/>
      <c r="M23" s="27"/>
      <c r="N23" s="27"/>
      <c r="O23" s="27"/>
      <c r="P23" s="28"/>
    </row>
    <row r="24" spans="1:19" s="24" customFormat="1" x14ac:dyDescent="0.25">
      <c r="A24" s="7">
        <f t="shared" ref="A24" si="5">A23+1</f>
        <v>7</v>
      </c>
      <c r="B24" s="60" t="s">
        <v>64</v>
      </c>
      <c r="C24" s="23" t="s">
        <v>23</v>
      </c>
      <c r="D24" s="8" t="s">
        <v>10</v>
      </c>
      <c r="E24" s="31">
        <v>4</v>
      </c>
      <c r="F24" s="27"/>
      <c r="G24" s="27"/>
      <c r="H24" s="27"/>
      <c r="I24" s="27"/>
      <c r="J24" s="27"/>
      <c r="K24" s="65"/>
      <c r="L24" s="65"/>
      <c r="M24" s="27"/>
      <c r="N24" s="27"/>
      <c r="O24" s="27"/>
      <c r="P24" s="28"/>
    </row>
    <row r="25" spans="1:19" s="24" customFormat="1" x14ac:dyDescent="0.25">
      <c r="A25" s="7">
        <v>7</v>
      </c>
      <c r="B25" s="60" t="s">
        <v>64</v>
      </c>
      <c r="C25" s="23" t="s">
        <v>24</v>
      </c>
      <c r="D25" s="8" t="s">
        <v>10</v>
      </c>
      <c r="E25" s="31">
        <v>4</v>
      </c>
      <c r="F25" s="27"/>
      <c r="G25" s="27"/>
      <c r="H25" s="27"/>
      <c r="I25" s="27"/>
      <c r="J25" s="27"/>
      <c r="K25" s="65"/>
      <c r="L25" s="65"/>
      <c r="M25" s="27"/>
      <c r="N25" s="27"/>
      <c r="O25" s="27"/>
      <c r="P25" s="28"/>
    </row>
    <row r="26" spans="1:19" s="24" customFormat="1" x14ac:dyDescent="0.25">
      <c r="A26" s="7">
        <f t="shared" ref="A26" si="6">A25+1</f>
        <v>8</v>
      </c>
      <c r="B26" s="60" t="s">
        <v>64</v>
      </c>
      <c r="C26" s="23" t="s">
        <v>26</v>
      </c>
      <c r="D26" s="8" t="s">
        <v>10</v>
      </c>
      <c r="E26" s="31">
        <v>4</v>
      </c>
      <c r="F26" s="27"/>
      <c r="G26" s="27"/>
      <c r="H26" s="27"/>
      <c r="I26" s="27"/>
      <c r="J26" s="27"/>
      <c r="K26" s="65"/>
      <c r="L26" s="65"/>
      <c r="M26" s="27"/>
      <c r="N26" s="27"/>
      <c r="O26" s="27"/>
      <c r="P26" s="28"/>
    </row>
    <row r="27" spans="1:19" s="24" customFormat="1" x14ac:dyDescent="0.25">
      <c r="A27" s="7">
        <v>8</v>
      </c>
      <c r="B27" s="60" t="s">
        <v>64</v>
      </c>
      <c r="C27" s="23" t="s">
        <v>1</v>
      </c>
      <c r="D27" s="8" t="s">
        <v>18</v>
      </c>
      <c r="E27" s="31">
        <v>1</v>
      </c>
      <c r="F27" s="27"/>
      <c r="G27" s="27"/>
      <c r="H27" s="27"/>
      <c r="I27" s="27"/>
      <c r="J27" s="33"/>
      <c r="K27" s="65"/>
      <c r="L27" s="65"/>
      <c r="M27" s="27"/>
      <c r="N27" s="27"/>
      <c r="O27" s="27"/>
      <c r="P27" s="28"/>
    </row>
    <row r="28" spans="1:19" s="24" customFormat="1" x14ac:dyDescent="0.25">
      <c r="A28" s="7">
        <f t="shared" ref="A28" si="7">A27+1</f>
        <v>9</v>
      </c>
      <c r="B28" s="60" t="s">
        <v>64</v>
      </c>
      <c r="C28" s="23" t="s">
        <v>25</v>
      </c>
      <c r="D28" s="8" t="s">
        <v>18</v>
      </c>
      <c r="E28" s="31">
        <v>1</v>
      </c>
      <c r="F28" s="27"/>
      <c r="G28" s="27"/>
      <c r="H28" s="27"/>
      <c r="I28" s="27"/>
      <c r="J28" s="27"/>
      <c r="K28" s="65"/>
      <c r="L28" s="65"/>
      <c r="M28" s="27"/>
      <c r="N28" s="27"/>
      <c r="O28" s="27"/>
      <c r="P28" s="28"/>
    </row>
    <row r="29" spans="1:19" x14ac:dyDescent="0.25">
      <c r="A29" s="9"/>
      <c r="B29" s="61"/>
      <c r="C29" s="10"/>
      <c r="D29" s="11"/>
      <c r="E29" s="11"/>
      <c r="F29" s="29"/>
      <c r="G29" s="29"/>
      <c r="H29" s="29"/>
      <c r="I29" s="29"/>
      <c r="J29" s="29"/>
      <c r="K29" s="35"/>
      <c r="L29" s="35"/>
      <c r="M29" s="27">
        <f t="shared" ref="M29" si="8">ROUND(E29*H29,2)</f>
        <v>0</v>
      </c>
      <c r="N29" s="27">
        <f t="shared" ref="N29" si="9">ROUND(E29*I29,2)</f>
        <v>0</v>
      </c>
      <c r="O29" s="27">
        <f t="shared" ref="O29" si="10">ROUND(E29*J29,2)</f>
        <v>0</v>
      </c>
      <c r="P29" s="28">
        <f t="shared" ref="P29" si="11">SUM(M29:O29)</f>
        <v>0</v>
      </c>
    </row>
    <row r="30" spans="1:19" s="16" customFormat="1" ht="14.25" x14ac:dyDescent="0.2">
      <c r="A30" s="12"/>
      <c r="B30" s="62"/>
      <c r="C30" s="44" t="s">
        <v>15</v>
      </c>
      <c r="D30" s="13"/>
      <c r="E30" s="13"/>
      <c r="F30" s="13"/>
      <c r="G30" s="13"/>
      <c r="H30" s="13"/>
      <c r="I30" s="13"/>
      <c r="J30" s="13"/>
      <c r="K30" s="13"/>
      <c r="L30" s="14">
        <f>SUM(L14:L29)</f>
        <v>0</v>
      </c>
      <c r="M30" s="14">
        <f>SUM(M14:M29)</f>
        <v>0</v>
      </c>
      <c r="N30" s="14">
        <f>SUM(N14:N29)</f>
        <v>0</v>
      </c>
      <c r="O30" s="14">
        <f>SUM(O14:O29)</f>
        <v>0</v>
      </c>
      <c r="P30" s="15">
        <f>SUM(P14:P29)</f>
        <v>0</v>
      </c>
    </row>
    <row r="31" spans="1:19" s="16" customFormat="1" ht="14.25" x14ac:dyDescent="0.2">
      <c r="A31" s="7"/>
      <c r="B31" s="60"/>
      <c r="C31" s="30" t="s">
        <v>53</v>
      </c>
      <c r="D31" s="8" t="s">
        <v>31</v>
      </c>
      <c r="E31" s="31">
        <v>6</v>
      </c>
      <c r="F31" s="27"/>
      <c r="G31" s="27"/>
      <c r="H31" s="27"/>
      <c r="I31" s="27"/>
      <c r="J31" s="33"/>
      <c r="K31" s="66"/>
      <c r="L31" s="66"/>
      <c r="M31" s="27"/>
      <c r="N31" s="27">
        <f>ROUND(N30*E31/100,2)</f>
        <v>0</v>
      </c>
      <c r="O31" s="27"/>
      <c r="P31" s="28">
        <f t="shared" ref="P31" si="12">SUM(M31:O31)</f>
        <v>0</v>
      </c>
    </row>
    <row r="32" spans="1:19" s="16" customFormat="1" ht="14.25" x14ac:dyDescent="0.2">
      <c r="A32" s="12"/>
      <c r="B32" s="62"/>
      <c r="C32" s="44" t="s">
        <v>32</v>
      </c>
      <c r="D32" s="13"/>
      <c r="E32" s="13"/>
      <c r="F32" s="13"/>
      <c r="G32" s="13"/>
      <c r="H32" s="13"/>
      <c r="I32" s="13"/>
      <c r="J32" s="13"/>
      <c r="K32" s="13"/>
      <c r="L32" s="14">
        <f>L30+L31</f>
        <v>0</v>
      </c>
      <c r="M32" s="14">
        <f>M30+M31</f>
        <v>0</v>
      </c>
      <c r="N32" s="14">
        <f t="shared" ref="N32:P32" si="13">N30+N31</f>
        <v>0</v>
      </c>
      <c r="O32" s="14">
        <f t="shared" si="13"/>
        <v>0</v>
      </c>
      <c r="P32" s="15">
        <f t="shared" si="13"/>
        <v>0</v>
      </c>
      <c r="Q32" s="34"/>
      <c r="R32" s="34"/>
      <c r="S32" s="34"/>
    </row>
    <row r="33" spans="14:16" s="17" customFormat="1" ht="13.5" x14ac:dyDescent="0.25"/>
    <row r="34" spans="14:16" s="17" customFormat="1" x14ac:dyDescent="0.25">
      <c r="N34" s="83" t="s">
        <v>69</v>
      </c>
      <c r="O34" s="83"/>
      <c r="P34" s="84">
        <f>P32</f>
        <v>0</v>
      </c>
    </row>
    <row r="35" spans="14:16" s="17" customFormat="1" ht="13.5" x14ac:dyDescent="0.25"/>
    <row r="36" spans="14:16" s="17" customFormat="1" ht="13.5" x14ac:dyDescent="0.25"/>
    <row r="37" spans="14:16" s="17" customFormat="1" ht="13.5" x14ac:dyDescent="0.25"/>
    <row r="38" spans="14:16" s="17" customFormat="1" ht="13.5" x14ac:dyDescent="0.25"/>
    <row r="39" spans="14:16" s="17" customFormat="1" ht="13.5" x14ac:dyDescent="0.25"/>
    <row r="41" spans="14:16" s="18" customFormat="1" ht="11.25" x14ac:dyDescent="0.2"/>
  </sheetData>
  <mergeCells count="9">
    <mergeCell ref="A6:P6"/>
    <mergeCell ref="A7:P7"/>
    <mergeCell ref="A10:A11"/>
    <mergeCell ref="C10:C11"/>
    <mergeCell ref="D10:D11"/>
    <mergeCell ref="E10:E11"/>
    <mergeCell ref="B10:B11"/>
    <mergeCell ref="F10:K10"/>
    <mergeCell ref="L10:P10"/>
  </mergeCells>
  <pageMargins left="0.25" right="0.25" top="0.75" bottom="0.75" header="0.3" footer="0.3"/>
  <pageSetup paperSize="9" scale="6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9"/>
  <sheetViews>
    <sheetView topLeftCell="A7" workbookViewId="0">
      <selection activeCell="A36" sqref="A36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6.7109375" style="1" customWidth="1"/>
    <col min="4" max="5" width="9.140625" style="1"/>
    <col min="6" max="6" width="10.42578125" style="1" bestFit="1" customWidth="1"/>
    <col min="7" max="8" width="10.42578125" style="1" customWidth="1"/>
    <col min="9" max="9" width="10.5703125" style="1" customWidth="1"/>
    <col min="10" max="10" width="10.28515625" style="1" customWidth="1"/>
    <col min="11" max="11" width="10.85546875" style="1" bestFit="1" customWidth="1"/>
    <col min="12" max="13" width="10.85546875" style="1" customWidth="1"/>
    <col min="14" max="15" width="11.7109375" style="1" customWidth="1"/>
    <col min="16" max="16" width="12.42578125" style="1" customWidth="1"/>
    <col min="17" max="17" width="11.7109375" style="1" customWidth="1"/>
    <col min="18" max="16384" width="9.140625" style="1"/>
  </cols>
  <sheetData>
    <row r="1" spans="1:17" x14ac:dyDescent="0.25">
      <c r="A1" s="17" t="str">
        <f>'Kopsavilkuma aprekini'!B1</f>
        <v>Būves nosaukums: Kultūras un sadzīves ēka</v>
      </c>
      <c r="B1" s="17"/>
    </row>
    <row r="2" spans="1:17" x14ac:dyDescent="0.25">
      <c r="A2" s="17" t="s">
        <v>70</v>
      </c>
      <c r="B2" s="17"/>
    </row>
    <row r="3" spans="1:17" x14ac:dyDescent="0.25">
      <c r="A3" s="17" t="s">
        <v>71</v>
      </c>
      <c r="B3" s="17"/>
    </row>
    <row r="4" spans="1:17" x14ac:dyDescent="0.25">
      <c r="A4" s="17" t="str">
        <f>'Kopsavilkuma aprekini'!B4</f>
        <v>Pasūtījuma Nr.:</v>
      </c>
      <c r="B4" s="17"/>
    </row>
    <row r="6" spans="1:17" ht="15.75" x14ac:dyDescent="0.25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x14ac:dyDescent="0.25">
      <c r="A7" s="132" t="s">
        <v>75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x14ac:dyDescent="0.25">
      <c r="K8" s="3"/>
      <c r="L8" s="3"/>
      <c r="M8" s="3"/>
      <c r="N8" s="20"/>
      <c r="O8" s="21" t="str">
        <f>'0'!$N$8</f>
        <v>Tāmes izmaksas</v>
      </c>
      <c r="P8" s="45">
        <f>Q38</f>
        <v>0</v>
      </c>
      <c r="Q8" s="22" t="s">
        <v>5</v>
      </c>
    </row>
    <row r="9" spans="1:17" x14ac:dyDescent="0.25">
      <c r="C9" s="58" t="str">
        <f>'0'!$C$9</f>
        <v>Tāme sastādīta 2016.gada tirgus cenās</v>
      </c>
      <c r="K9" s="3"/>
      <c r="L9" s="3"/>
      <c r="M9" s="3"/>
      <c r="N9" s="20"/>
      <c r="O9" s="21"/>
      <c r="P9" s="45"/>
      <c r="Q9" s="21" t="str">
        <f>'0'!$P$9</f>
        <v>Tāme sastādīta 2016.gada ____.___________</v>
      </c>
    </row>
    <row r="10" spans="1:17" x14ac:dyDescent="0.25">
      <c r="A10" s="133" t="s">
        <v>6</v>
      </c>
      <c r="B10" s="133" t="s">
        <v>42</v>
      </c>
      <c r="C10" s="129" t="s">
        <v>7</v>
      </c>
      <c r="D10" s="129" t="s">
        <v>2</v>
      </c>
      <c r="E10" s="133" t="s">
        <v>92</v>
      </c>
      <c r="F10" s="129" t="s">
        <v>8</v>
      </c>
      <c r="G10" s="123" t="s">
        <v>45</v>
      </c>
      <c r="H10" s="124"/>
      <c r="I10" s="124"/>
      <c r="J10" s="124"/>
      <c r="K10" s="124"/>
      <c r="L10" s="125"/>
      <c r="M10" s="123" t="s">
        <v>46</v>
      </c>
      <c r="N10" s="124"/>
      <c r="O10" s="124"/>
      <c r="P10" s="124"/>
      <c r="Q10" s="125"/>
    </row>
    <row r="11" spans="1:17" ht="38.25" x14ac:dyDescent="0.25">
      <c r="A11" s="134"/>
      <c r="B11" s="134"/>
      <c r="C11" s="129"/>
      <c r="D11" s="129"/>
      <c r="E11" s="134"/>
      <c r="F11" s="129"/>
      <c r="G11" s="57" t="s">
        <v>43</v>
      </c>
      <c r="H11" s="57" t="s">
        <v>44</v>
      </c>
      <c r="I11" s="57" t="s">
        <v>47</v>
      </c>
      <c r="J11" s="57" t="s">
        <v>48</v>
      </c>
      <c r="K11" s="57" t="s">
        <v>49</v>
      </c>
      <c r="L11" s="57" t="s">
        <v>51</v>
      </c>
      <c r="M11" s="57" t="s">
        <v>50</v>
      </c>
      <c r="N11" s="57" t="s">
        <v>47</v>
      </c>
      <c r="O11" s="57" t="s">
        <v>48</v>
      </c>
      <c r="P11" s="57" t="s">
        <v>49</v>
      </c>
      <c r="Q11" s="67" t="s">
        <v>52</v>
      </c>
    </row>
    <row r="12" spans="1:17" x14ac:dyDescent="0.25">
      <c r="A12" s="19">
        <v>1</v>
      </c>
      <c r="B12" s="42">
        <f>A12+1</f>
        <v>2</v>
      </c>
      <c r="C12" s="42">
        <f>B12+1</f>
        <v>3</v>
      </c>
      <c r="D12" s="42">
        <f>C12+1</f>
        <v>4</v>
      </c>
      <c r="E12" s="86"/>
      <c r="F12" s="42">
        <f>D12+1</f>
        <v>5</v>
      </c>
      <c r="G12" s="42">
        <f t="shared" ref="G12:Q12" si="0">F12+1</f>
        <v>6</v>
      </c>
      <c r="H12" s="42">
        <f t="shared" si="0"/>
        <v>7</v>
      </c>
      <c r="I12" s="42">
        <f t="shared" si="0"/>
        <v>8</v>
      </c>
      <c r="J12" s="42">
        <f t="shared" si="0"/>
        <v>9</v>
      </c>
      <c r="K12" s="42">
        <f t="shared" si="0"/>
        <v>10</v>
      </c>
      <c r="L12" s="42">
        <f t="shared" si="0"/>
        <v>11</v>
      </c>
      <c r="M12" s="42">
        <f t="shared" si="0"/>
        <v>12</v>
      </c>
      <c r="N12" s="42">
        <f t="shared" si="0"/>
        <v>13</v>
      </c>
      <c r="O12" s="42">
        <f t="shared" si="0"/>
        <v>14</v>
      </c>
      <c r="P12" s="42">
        <f t="shared" si="0"/>
        <v>15</v>
      </c>
      <c r="Q12" s="42">
        <f t="shared" si="0"/>
        <v>16</v>
      </c>
    </row>
    <row r="13" spans="1:17" x14ac:dyDescent="0.25">
      <c r="A13" s="94"/>
      <c r="B13" s="95"/>
      <c r="C13" s="96"/>
      <c r="D13" s="97"/>
      <c r="E13" s="112"/>
      <c r="F13" s="93"/>
      <c r="G13" s="98"/>
      <c r="H13" s="98"/>
      <c r="I13" s="99"/>
      <c r="J13" s="99"/>
      <c r="K13" s="99"/>
      <c r="L13" s="99"/>
      <c r="M13" s="99"/>
      <c r="N13" s="99"/>
      <c r="O13" s="99"/>
      <c r="P13" s="99"/>
      <c r="Q13" s="100"/>
    </row>
    <row r="14" spans="1:17" s="24" customFormat="1" ht="15" customHeight="1" x14ac:dyDescent="0.25">
      <c r="A14" s="133">
        <v>1</v>
      </c>
      <c r="B14" s="129"/>
      <c r="C14" s="137" t="s">
        <v>76</v>
      </c>
      <c r="D14" s="129" t="s">
        <v>89</v>
      </c>
      <c r="E14" s="133"/>
      <c r="F14" s="136">
        <v>1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s="24" customFormat="1" ht="35.25" customHeight="1" x14ac:dyDescent="0.25">
      <c r="A15" s="134"/>
      <c r="B15" s="129"/>
      <c r="C15" s="137"/>
      <c r="D15" s="129"/>
      <c r="E15" s="134"/>
      <c r="F15" s="136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s="24" customFormat="1" ht="25.5" x14ac:dyDescent="0.25">
      <c r="A16" s="86">
        <v>2</v>
      </c>
      <c r="B16" s="86" t="s">
        <v>65</v>
      </c>
      <c r="C16" s="101" t="s">
        <v>90</v>
      </c>
      <c r="D16" s="67" t="s">
        <v>89</v>
      </c>
      <c r="E16" s="67"/>
      <c r="F16" s="102">
        <v>1</v>
      </c>
      <c r="G16" s="103"/>
      <c r="H16" s="103"/>
      <c r="I16" s="104"/>
      <c r="J16" s="104"/>
      <c r="K16" s="104"/>
      <c r="L16" s="103"/>
      <c r="M16" s="103"/>
      <c r="N16" s="103"/>
      <c r="O16" s="103"/>
      <c r="P16" s="103"/>
      <c r="Q16" s="103"/>
    </row>
    <row r="17" spans="1:17" s="24" customFormat="1" ht="25.5" x14ac:dyDescent="0.25">
      <c r="A17" s="86">
        <f t="shared" ref="A17:A29" si="1">A16+1</f>
        <v>3</v>
      </c>
      <c r="B17" s="86" t="s">
        <v>66</v>
      </c>
      <c r="C17" s="101" t="s">
        <v>78</v>
      </c>
      <c r="D17" s="67" t="s">
        <v>89</v>
      </c>
      <c r="E17" s="113" t="s">
        <v>93</v>
      </c>
      <c r="F17" s="102">
        <v>1</v>
      </c>
      <c r="G17" s="103"/>
      <c r="H17" s="103"/>
      <c r="I17" s="104"/>
      <c r="J17" s="104"/>
      <c r="K17" s="104"/>
      <c r="L17" s="103"/>
      <c r="M17" s="103"/>
      <c r="N17" s="103"/>
      <c r="O17" s="103"/>
      <c r="P17" s="103"/>
      <c r="Q17" s="103"/>
    </row>
    <row r="18" spans="1:17" s="24" customFormat="1" x14ac:dyDescent="0.25">
      <c r="A18" s="86">
        <v>4</v>
      </c>
      <c r="B18" s="86" t="s">
        <v>66</v>
      </c>
      <c r="C18" s="89" t="s">
        <v>79</v>
      </c>
      <c r="D18" s="107" t="s">
        <v>91</v>
      </c>
      <c r="E18" s="107"/>
      <c r="F18" s="109">
        <v>1</v>
      </c>
      <c r="G18" s="103"/>
      <c r="H18" s="103"/>
      <c r="I18" s="104"/>
      <c r="J18" s="104"/>
      <c r="K18" s="104"/>
      <c r="L18" s="103"/>
      <c r="M18" s="103"/>
      <c r="N18" s="103"/>
      <c r="O18" s="103"/>
      <c r="P18" s="103"/>
      <c r="Q18" s="103"/>
    </row>
    <row r="19" spans="1:17" s="24" customFormat="1" x14ac:dyDescent="0.25">
      <c r="A19" s="86">
        <v>5</v>
      </c>
      <c r="B19" s="86" t="s">
        <v>66</v>
      </c>
      <c r="C19" s="88" t="s">
        <v>80</v>
      </c>
      <c r="D19" s="107" t="s">
        <v>68</v>
      </c>
      <c r="E19" s="113" t="s">
        <v>93</v>
      </c>
      <c r="F19" s="109">
        <v>2</v>
      </c>
      <c r="G19" s="103"/>
      <c r="H19" s="103"/>
      <c r="I19" s="104"/>
      <c r="J19" s="104"/>
      <c r="K19" s="104"/>
      <c r="L19" s="103"/>
      <c r="M19" s="103"/>
      <c r="N19" s="103"/>
      <c r="O19" s="103"/>
      <c r="P19" s="103"/>
      <c r="Q19" s="103"/>
    </row>
    <row r="20" spans="1:17" s="24" customFormat="1" x14ac:dyDescent="0.25">
      <c r="A20" s="86">
        <v>6</v>
      </c>
      <c r="B20" s="86" t="s">
        <v>67</v>
      </c>
      <c r="C20" s="90" t="s">
        <v>81</v>
      </c>
      <c r="D20" s="107" t="s">
        <v>68</v>
      </c>
      <c r="E20" s="113" t="s">
        <v>94</v>
      </c>
      <c r="F20" s="110">
        <v>1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s="24" customFormat="1" x14ac:dyDescent="0.25">
      <c r="A21" s="86">
        <v>7</v>
      </c>
      <c r="B21" s="86" t="s">
        <v>67</v>
      </c>
      <c r="C21" s="90" t="s">
        <v>82</v>
      </c>
      <c r="D21" s="107" t="s">
        <v>68</v>
      </c>
      <c r="E21" s="113" t="s">
        <v>95</v>
      </c>
      <c r="F21" s="111">
        <v>2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s="24" customFormat="1" x14ac:dyDescent="0.25">
      <c r="A22" s="86">
        <v>8</v>
      </c>
      <c r="B22" s="86" t="s">
        <v>67</v>
      </c>
      <c r="C22" s="91" t="s">
        <v>83</v>
      </c>
      <c r="D22" s="107" t="s">
        <v>68</v>
      </c>
      <c r="E22" s="113" t="s">
        <v>96</v>
      </c>
      <c r="F22" s="111">
        <v>1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s="24" customFormat="1" x14ac:dyDescent="0.25">
      <c r="A23" s="86">
        <v>9</v>
      </c>
      <c r="B23" s="86"/>
      <c r="C23" s="90" t="s">
        <v>84</v>
      </c>
      <c r="D23" s="107" t="s">
        <v>68</v>
      </c>
      <c r="E23" s="113" t="s">
        <v>96</v>
      </c>
      <c r="F23" s="107">
        <v>4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s="24" customFormat="1" x14ac:dyDescent="0.25">
      <c r="A24" s="86">
        <v>10</v>
      </c>
      <c r="B24" s="86"/>
      <c r="C24" s="90" t="s">
        <v>85</v>
      </c>
      <c r="D24" s="107" t="s">
        <v>68</v>
      </c>
      <c r="E24" s="113" t="s">
        <v>102</v>
      </c>
      <c r="F24" s="107">
        <v>3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s="24" customFormat="1" x14ac:dyDescent="0.25">
      <c r="A25" s="86">
        <v>11</v>
      </c>
      <c r="B25" s="86"/>
      <c r="C25" s="90" t="s">
        <v>86</v>
      </c>
      <c r="D25" s="107" t="s">
        <v>68</v>
      </c>
      <c r="E25" s="113" t="s">
        <v>103</v>
      </c>
      <c r="F25" s="107">
        <v>2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s="24" customFormat="1" x14ac:dyDescent="0.25">
      <c r="A26" s="86">
        <v>12</v>
      </c>
      <c r="B26" s="86"/>
      <c r="C26" s="91" t="s">
        <v>87</v>
      </c>
      <c r="D26" s="107" t="s">
        <v>68</v>
      </c>
      <c r="E26" s="113" t="s">
        <v>95</v>
      </c>
      <c r="F26" s="107">
        <v>1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s="24" customFormat="1" x14ac:dyDescent="0.25">
      <c r="A27" s="86">
        <v>13</v>
      </c>
      <c r="B27" s="86"/>
      <c r="C27" s="92" t="s">
        <v>88</v>
      </c>
      <c r="D27" s="107" t="s">
        <v>3</v>
      </c>
      <c r="E27" s="113" t="s">
        <v>96</v>
      </c>
      <c r="F27" s="115">
        <v>12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s="24" customFormat="1" x14ac:dyDescent="0.25">
      <c r="A28" s="86">
        <f t="shared" si="1"/>
        <v>14</v>
      </c>
      <c r="B28" s="86"/>
      <c r="C28" s="92" t="s">
        <v>88</v>
      </c>
      <c r="D28" s="107" t="s">
        <v>3</v>
      </c>
      <c r="E28" s="113" t="s">
        <v>104</v>
      </c>
      <c r="F28" s="115">
        <v>5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s="24" customFormat="1" x14ac:dyDescent="0.25">
      <c r="A29" s="86">
        <f t="shared" si="1"/>
        <v>15</v>
      </c>
      <c r="B29" s="86"/>
      <c r="C29" s="92" t="s">
        <v>88</v>
      </c>
      <c r="D29" s="107" t="s">
        <v>3</v>
      </c>
      <c r="E29" s="113" t="s">
        <v>95</v>
      </c>
      <c r="F29" s="115">
        <v>23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s="24" customFormat="1" x14ac:dyDescent="0.25">
      <c r="A30" s="86">
        <v>16</v>
      </c>
      <c r="B30" s="86"/>
      <c r="C30" s="90" t="s">
        <v>97</v>
      </c>
      <c r="D30" s="117" t="s">
        <v>29</v>
      </c>
      <c r="E30" s="86"/>
      <c r="F30" s="108">
        <v>50</v>
      </c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24" customFormat="1" x14ac:dyDescent="0.25">
      <c r="A31" s="86">
        <v>17</v>
      </c>
      <c r="B31" s="86"/>
      <c r="C31" s="90" t="s">
        <v>98</v>
      </c>
      <c r="D31" s="107" t="s">
        <v>3</v>
      </c>
      <c r="E31" s="86"/>
      <c r="F31" s="116">
        <v>35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s="24" customFormat="1" x14ac:dyDescent="0.25">
      <c r="A32" s="86">
        <v>18</v>
      </c>
      <c r="B32" s="86"/>
      <c r="C32" s="90" t="s">
        <v>99</v>
      </c>
      <c r="D32" s="107" t="s">
        <v>3</v>
      </c>
      <c r="E32" s="86"/>
      <c r="F32" s="116">
        <v>5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s="24" customFormat="1" x14ac:dyDescent="0.25">
      <c r="A33" s="86">
        <v>19</v>
      </c>
      <c r="B33" s="86"/>
      <c r="C33" s="114" t="s">
        <v>100</v>
      </c>
      <c r="D33" s="116" t="s">
        <v>91</v>
      </c>
      <c r="E33" s="86"/>
      <c r="F33" s="116">
        <v>1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s="24" customFormat="1" x14ac:dyDescent="0.25">
      <c r="A34" s="86">
        <v>20</v>
      </c>
      <c r="B34" s="86"/>
      <c r="C34" s="114" t="s">
        <v>101</v>
      </c>
      <c r="D34" s="116" t="s">
        <v>91</v>
      </c>
      <c r="E34" s="86"/>
      <c r="F34" s="116">
        <v>1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x14ac:dyDescent="0.25">
      <c r="A35" s="86">
        <v>21</v>
      </c>
      <c r="B35" s="86"/>
      <c r="C35" s="105" t="s">
        <v>62</v>
      </c>
      <c r="D35" s="86" t="s">
        <v>31</v>
      </c>
      <c r="E35" s="86"/>
      <c r="F35" s="102">
        <v>3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s="16" customFormat="1" ht="14.25" x14ac:dyDescent="0.2">
      <c r="A36" s="12"/>
      <c r="B36" s="44"/>
      <c r="C36" s="44" t="s">
        <v>15</v>
      </c>
      <c r="D36" s="13"/>
      <c r="E36" s="13"/>
      <c r="F36" s="13"/>
      <c r="G36" s="13"/>
      <c r="H36" s="13"/>
      <c r="I36" s="13"/>
      <c r="J36" s="13"/>
      <c r="K36" s="13"/>
      <c r="L36" s="13"/>
      <c r="M36" s="14">
        <f>SUM(M14:M35)</f>
        <v>0</v>
      </c>
      <c r="N36" s="14">
        <f>SUM(N14:N35)</f>
        <v>0</v>
      </c>
      <c r="O36" s="14">
        <f>SUM(O14:O35)</f>
        <v>0</v>
      </c>
      <c r="P36" s="14">
        <f>SUM(P14:P35)</f>
        <v>0</v>
      </c>
      <c r="Q36" s="15">
        <f>SUM(Q14:Q35)</f>
        <v>0</v>
      </c>
    </row>
    <row r="37" spans="1:17" s="16" customFormat="1" ht="14.25" x14ac:dyDescent="0.2">
      <c r="A37" s="7"/>
      <c r="B37" s="30"/>
      <c r="C37" s="30" t="s">
        <v>53</v>
      </c>
      <c r="D37" s="8" t="s">
        <v>31</v>
      </c>
      <c r="E37" s="63"/>
      <c r="F37" s="31">
        <v>6</v>
      </c>
      <c r="G37" s="64"/>
      <c r="H37" s="64"/>
      <c r="I37" s="27"/>
      <c r="J37" s="27"/>
      <c r="K37" s="33"/>
      <c r="L37" s="66"/>
      <c r="M37" s="66"/>
      <c r="N37" s="27"/>
      <c r="O37" s="27">
        <f>ROUND(O36*F37/100,2)</f>
        <v>0</v>
      </c>
      <c r="P37" s="27"/>
      <c r="Q37" s="28">
        <f t="shared" ref="Q37" si="2">SUM(N37:P37)</f>
        <v>0</v>
      </c>
    </row>
    <row r="38" spans="1:17" s="16" customFormat="1" ht="14.25" x14ac:dyDescent="0.2">
      <c r="A38" s="12"/>
      <c r="B38" s="44"/>
      <c r="C38" s="44" t="s">
        <v>32</v>
      </c>
      <c r="D38" s="13"/>
      <c r="E38" s="13"/>
      <c r="F38" s="13"/>
      <c r="G38" s="13"/>
      <c r="H38" s="13"/>
      <c r="I38" s="13"/>
      <c r="J38" s="13"/>
      <c r="K38" s="13"/>
      <c r="L38" s="13"/>
      <c r="M38" s="14">
        <f>M36+M37</f>
        <v>0</v>
      </c>
      <c r="N38" s="14">
        <f>N36+N37</f>
        <v>0</v>
      </c>
      <c r="O38" s="14">
        <f t="shared" ref="O38:Q38" si="3">O36+O37</f>
        <v>0</v>
      </c>
      <c r="P38" s="14">
        <f t="shared" si="3"/>
        <v>0</v>
      </c>
      <c r="Q38" s="15">
        <f t="shared" si="3"/>
        <v>0</v>
      </c>
    </row>
    <row r="40" spans="1:17" x14ac:dyDescent="0.25">
      <c r="O40" s="83" t="s">
        <v>69</v>
      </c>
      <c r="P40" s="83"/>
      <c r="Q40" s="84">
        <f>Q38</f>
        <v>0</v>
      </c>
    </row>
    <row r="43" spans="1:17" ht="15.75" customHeight="1" x14ac:dyDescent="0.25"/>
    <row r="44" spans="1:17" s="17" customFormat="1" ht="13.5" x14ac:dyDescent="0.25"/>
    <row r="46" spans="1:17" s="18" customFormat="1" ht="11.25" x14ac:dyDescent="0.2"/>
    <row r="48" spans="1:17" x14ac:dyDescent="0.25">
      <c r="B48" s="17"/>
    </row>
    <row r="49" spans="2:2" x14ac:dyDescent="0.25">
      <c r="B49" s="17"/>
    </row>
  </sheetData>
  <mergeCells count="27">
    <mergeCell ref="D14:D15"/>
    <mergeCell ref="A6:Q6"/>
    <mergeCell ref="A7:Q7"/>
    <mergeCell ref="A10:A11"/>
    <mergeCell ref="C10:C11"/>
    <mergeCell ref="D10:D11"/>
    <mergeCell ref="F10:F11"/>
    <mergeCell ref="B10:B11"/>
    <mergeCell ref="G10:L10"/>
    <mergeCell ref="M10:Q10"/>
    <mergeCell ref="E10:E11"/>
    <mergeCell ref="A14:A15"/>
    <mergeCell ref="O14:O15"/>
    <mergeCell ref="P14:P15"/>
    <mergeCell ref="Q14:Q15"/>
    <mergeCell ref="J14:J15"/>
    <mergeCell ref="K14:K15"/>
    <mergeCell ref="L14:L15"/>
    <mergeCell ref="M14:M15"/>
    <mergeCell ref="N14:N15"/>
    <mergeCell ref="F14:F15"/>
    <mergeCell ref="G14:G15"/>
    <mergeCell ref="H14:H15"/>
    <mergeCell ref="I14:I15"/>
    <mergeCell ref="E14:E15"/>
    <mergeCell ref="B14:B15"/>
    <mergeCell ref="C14:C15"/>
  </mergeCells>
  <pageMargins left="0.25" right="0.25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topLeftCell="A10" workbookViewId="0">
      <selection activeCell="A39" sqref="A39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6.7109375" style="1" customWidth="1"/>
    <col min="4" max="5" width="9.140625" style="1"/>
    <col min="6" max="6" width="10.42578125" style="1" bestFit="1" customWidth="1"/>
    <col min="7" max="8" width="10.42578125" style="1" customWidth="1"/>
    <col min="9" max="9" width="10.5703125" style="1" customWidth="1"/>
    <col min="10" max="10" width="10.28515625" style="1" customWidth="1"/>
    <col min="11" max="11" width="10.85546875" style="1" bestFit="1" customWidth="1"/>
    <col min="12" max="13" width="10.85546875" style="1" customWidth="1"/>
    <col min="14" max="15" width="11.7109375" style="1" customWidth="1"/>
    <col min="16" max="16" width="12.42578125" style="1" customWidth="1"/>
    <col min="17" max="17" width="11.7109375" style="1" customWidth="1"/>
    <col min="18" max="16384" width="9.140625" style="1"/>
  </cols>
  <sheetData>
    <row r="1" spans="1:17" x14ac:dyDescent="0.25">
      <c r="A1" s="17" t="str">
        <f>'Kopsavilkuma aprekini'!B1</f>
        <v>Būves nosaukums: Kultūras un sadzīves ēka</v>
      </c>
      <c r="B1" s="17"/>
    </row>
    <row r="2" spans="1:17" x14ac:dyDescent="0.25">
      <c r="A2" s="17" t="s">
        <v>70</v>
      </c>
      <c r="B2" s="17"/>
    </row>
    <row r="3" spans="1:17" x14ac:dyDescent="0.25">
      <c r="A3" s="17" t="s">
        <v>71</v>
      </c>
      <c r="B3" s="17"/>
    </row>
    <row r="4" spans="1:17" x14ac:dyDescent="0.25">
      <c r="A4" s="17" t="str">
        <f>'Kopsavilkuma aprekini'!B4</f>
        <v>Pasūtījuma Nr.:</v>
      </c>
      <c r="B4" s="17"/>
    </row>
    <row r="6" spans="1:17" ht="15.75" x14ac:dyDescent="0.25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x14ac:dyDescent="0.25">
      <c r="A7" s="132" t="s">
        <v>105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x14ac:dyDescent="0.25">
      <c r="K8" s="3"/>
      <c r="L8" s="3"/>
      <c r="M8" s="3"/>
      <c r="N8" s="20"/>
      <c r="O8" s="21" t="str">
        <f>'0'!$N$8</f>
        <v>Tāmes izmaksas</v>
      </c>
      <c r="P8" s="45">
        <f>Q41</f>
        <v>0</v>
      </c>
      <c r="Q8" s="22" t="s">
        <v>5</v>
      </c>
    </row>
    <row r="9" spans="1:17" x14ac:dyDescent="0.25">
      <c r="C9" s="58" t="str">
        <f>'0'!$C$9</f>
        <v>Tāme sastādīta 2016.gada tirgus cenās</v>
      </c>
      <c r="K9" s="3"/>
      <c r="L9" s="3"/>
      <c r="M9" s="3"/>
      <c r="N9" s="20"/>
      <c r="O9" s="21"/>
      <c r="P9" s="45"/>
      <c r="Q9" s="21" t="str">
        <f>'0'!$P$9</f>
        <v>Tāme sastādīta 2016.gada ____.___________</v>
      </c>
    </row>
    <row r="10" spans="1:17" x14ac:dyDescent="0.25">
      <c r="A10" s="133" t="s">
        <v>6</v>
      </c>
      <c r="B10" s="133" t="s">
        <v>42</v>
      </c>
      <c r="C10" s="129" t="s">
        <v>7</v>
      </c>
      <c r="D10" s="129" t="s">
        <v>2</v>
      </c>
      <c r="E10" s="133" t="s">
        <v>92</v>
      </c>
      <c r="F10" s="129" t="s">
        <v>8</v>
      </c>
      <c r="G10" s="123" t="s">
        <v>45</v>
      </c>
      <c r="H10" s="124"/>
      <c r="I10" s="124"/>
      <c r="J10" s="124"/>
      <c r="K10" s="124"/>
      <c r="L10" s="125"/>
      <c r="M10" s="123" t="s">
        <v>46</v>
      </c>
      <c r="N10" s="124"/>
      <c r="O10" s="124"/>
      <c r="P10" s="124"/>
      <c r="Q10" s="125"/>
    </row>
    <row r="11" spans="1:17" ht="38.25" x14ac:dyDescent="0.25">
      <c r="A11" s="134"/>
      <c r="B11" s="134"/>
      <c r="C11" s="129"/>
      <c r="D11" s="129"/>
      <c r="E11" s="134"/>
      <c r="F11" s="129"/>
      <c r="G11" s="85" t="s">
        <v>43</v>
      </c>
      <c r="H11" s="85" t="s">
        <v>44</v>
      </c>
      <c r="I11" s="85" t="s">
        <v>47</v>
      </c>
      <c r="J11" s="85" t="s">
        <v>48</v>
      </c>
      <c r="K11" s="85" t="s">
        <v>49</v>
      </c>
      <c r="L11" s="85" t="s">
        <v>51</v>
      </c>
      <c r="M11" s="85" t="s">
        <v>50</v>
      </c>
      <c r="N11" s="85" t="s">
        <v>47</v>
      </c>
      <c r="O11" s="85" t="s">
        <v>48</v>
      </c>
      <c r="P11" s="85" t="s">
        <v>49</v>
      </c>
      <c r="Q11" s="67" t="s">
        <v>52</v>
      </c>
    </row>
    <row r="12" spans="1:17" x14ac:dyDescent="0.25">
      <c r="A12" s="86">
        <v>1</v>
      </c>
      <c r="B12" s="86">
        <f>A12+1</f>
        <v>2</v>
      </c>
      <c r="C12" s="86">
        <f>B12+1</f>
        <v>3</v>
      </c>
      <c r="D12" s="86">
        <f>C12+1</f>
        <v>4</v>
      </c>
      <c r="E12" s="86"/>
      <c r="F12" s="86">
        <f>D12+1</f>
        <v>5</v>
      </c>
      <c r="G12" s="86">
        <f t="shared" ref="G12:Q12" si="0">F12+1</f>
        <v>6</v>
      </c>
      <c r="H12" s="86">
        <f t="shared" si="0"/>
        <v>7</v>
      </c>
      <c r="I12" s="86">
        <f t="shared" si="0"/>
        <v>8</v>
      </c>
      <c r="J12" s="86">
        <f t="shared" si="0"/>
        <v>9</v>
      </c>
      <c r="K12" s="86">
        <f t="shared" si="0"/>
        <v>10</v>
      </c>
      <c r="L12" s="86">
        <f t="shared" si="0"/>
        <v>11</v>
      </c>
      <c r="M12" s="86">
        <f t="shared" si="0"/>
        <v>12</v>
      </c>
      <c r="N12" s="86">
        <f t="shared" si="0"/>
        <v>13</v>
      </c>
      <c r="O12" s="86">
        <f t="shared" si="0"/>
        <v>14</v>
      </c>
      <c r="P12" s="86">
        <f t="shared" si="0"/>
        <v>15</v>
      </c>
      <c r="Q12" s="86">
        <f t="shared" si="0"/>
        <v>16</v>
      </c>
    </row>
    <row r="13" spans="1:17" x14ac:dyDescent="0.25">
      <c r="A13" s="94"/>
      <c r="B13" s="95"/>
      <c r="C13" s="96"/>
      <c r="D13" s="97"/>
      <c r="E13" s="112"/>
      <c r="F13" s="93"/>
      <c r="G13" s="98"/>
      <c r="H13" s="98"/>
      <c r="I13" s="99"/>
      <c r="J13" s="99"/>
      <c r="K13" s="99"/>
      <c r="L13" s="99"/>
      <c r="M13" s="99"/>
      <c r="N13" s="99"/>
      <c r="O13" s="99"/>
      <c r="P13" s="99"/>
      <c r="Q13" s="100"/>
    </row>
    <row r="14" spans="1:17" s="24" customFormat="1" ht="15" customHeight="1" x14ac:dyDescent="0.25">
      <c r="A14" s="133">
        <v>1</v>
      </c>
      <c r="B14" s="129"/>
      <c r="C14" s="138" t="s">
        <v>106</v>
      </c>
      <c r="D14" s="139" t="s">
        <v>91</v>
      </c>
      <c r="E14" s="140"/>
      <c r="F14" s="141">
        <v>1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s="24" customFormat="1" ht="42" customHeight="1" x14ac:dyDescent="0.25">
      <c r="A15" s="134"/>
      <c r="B15" s="129"/>
      <c r="C15" s="138"/>
      <c r="D15" s="139"/>
      <c r="E15" s="140"/>
      <c r="F15" s="141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s="24" customFormat="1" ht="25.5" x14ac:dyDescent="0.25">
      <c r="A16" s="86">
        <v>2</v>
      </c>
      <c r="B16" s="86" t="s">
        <v>65</v>
      </c>
      <c r="C16" s="88" t="s">
        <v>77</v>
      </c>
      <c r="D16" s="106" t="s">
        <v>91</v>
      </c>
      <c r="E16" s="120"/>
      <c r="F16" s="106">
        <v>1</v>
      </c>
      <c r="G16" s="103"/>
      <c r="H16" s="103"/>
      <c r="I16" s="104"/>
      <c r="J16" s="104"/>
      <c r="K16" s="104"/>
      <c r="L16" s="103"/>
      <c r="M16" s="103"/>
      <c r="N16" s="103"/>
      <c r="O16" s="103"/>
      <c r="P16" s="103"/>
      <c r="Q16" s="103"/>
    </row>
    <row r="17" spans="1:17" s="24" customFormat="1" x14ac:dyDescent="0.25">
      <c r="A17" s="86">
        <f t="shared" ref="A17:A29" si="1">A16+1</f>
        <v>3</v>
      </c>
      <c r="B17" s="86" t="s">
        <v>66</v>
      </c>
      <c r="C17" s="89" t="s">
        <v>107</v>
      </c>
      <c r="D17" s="107" t="s">
        <v>91</v>
      </c>
      <c r="E17" s="120"/>
      <c r="F17" s="106">
        <v>1</v>
      </c>
      <c r="G17" s="103"/>
      <c r="H17" s="103"/>
      <c r="I17" s="104"/>
      <c r="J17" s="104"/>
      <c r="K17" s="104"/>
      <c r="L17" s="103"/>
      <c r="M17" s="103"/>
      <c r="N17" s="103"/>
      <c r="O17" s="103"/>
      <c r="P17" s="103"/>
      <c r="Q17" s="103"/>
    </row>
    <row r="18" spans="1:17" s="24" customFormat="1" x14ac:dyDescent="0.25">
      <c r="A18" s="86">
        <v>4</v>
      </c>
      <c r="B18" s="86" t="s">
        <v>66</v>
      </c>
      <c r="C18" s="89" t="s">
        <v>79</v>
      </c>
      <c r="D18" s="107" t="s">
        <v>91</v>
      </c>
      <c r="E18" s="120"/>
      <c r="F18" s="106">
        <v>1</v>
      </c>
      <c r="G18" s="103"/>
      <c r="H18" s="103"/>
      <c r="I18" s="104"/>
      <c r="J18" s="104"/>
      <c r="K18" s="104"/>
      <c r="L18" s="103"/>
      <c r="M18" s="103"/>
      <c r="N18" s="103"/>
      <c r="O18" s="103"/>
      <c r="P18" s="103"/>
      <c r="Q18" s="103"/>
    </row>
    <row r="19" spans="1:17" s="24" customFormat="1" x14ac:dyDescent="0.25">
      <c r="A19" s="86">
        <v>5</v>
      </c>
      <c r="B19" s="86" t="s">
        <v>66</v>
      </c>
      <c r="C19" s="90" t="s">
        <v>108</v>
      </c>
      <c r="D19" s="107" t="s">
        <v>68</v>
      </c>
      <c r="E19" s="113" t="s">
        <v>119</v>
      </c>
      <c r="F19" s="108">
        <v>1</v>
      </c>
      <c r="G19" s="103"/>
      <c r="H19" s="103"/>
      <c r="I19" s="104"/>
      <c r="J19" s="104"/>
      <c r="K19" s="104"/>
      <c r="L19" s="103"/>
      <c r="M19" s="103"/>
      <c r="N19" s="103"/>
      <c r="O19" s="103"/>
      <c r="P19" s="103"/>
      <c r="Q19" s="103"/>
    </row>
    <row r="20" spans="1:17" s="24" customFormat="1" x14ac:dyDescent="0.25">
      <c r="A20" s="86">
        <v>6</v>
      </c>
      <c r="B20" s="86" t="s">
        <v>67</v>
      </c>
      <c r="C20" s="90" t="s">
        <v>109</v>
      </c>
      <c r="D20" s="107" t="s">
        <v>68</v>
      </c>
      <c r="E20" s="113" t="s">
        <v>120</v>
      </c>
      <c r="F20" s="107">
        <v>2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s="24" customFormat="1" x14ac:dyDescent="0.25">
      <c r="A21" s="86">
        <v>7</v>
      </c>
      <c r="B21" s="86" t="s">
        <v>67</v>
      </c>
      <c r="C21" s="90" t="s">
        <v>110</v>
      </c>
      <c r="D21" s="107" t="s">
        <v>68</v>
      </c>
      <c r="E21" s="113" t="s">
        <v>121</v>
      </c>
      <c r="F21" s="107">
        <v>1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s="24" customFormat="1" x14ac:dyDescent="0.25">
      <c r="A22" s="86">
        <v>8</v>
      </c>
      <c r="B22" s="86" t="s">
        <v>67</v>
      </c>
      <c r="C22" s="91" t="s">
        <v>111</v>
      </c>
      <c r="D22" s="107" t="s">
        <v>68</v>
      </c>
      <c r="E22" s="113" t="s">
        <v>122</v>
      </c>
      <c r="F22" s="107">
        <v>2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s="24" customFormat="1" x14ac:dyDescent="0.25">
      <c r="A23" s="86">
        <v>9</v>
      </c>
      <c r="B23" s="86"/>
      <c r="C23" s="90" t="s">
        <v>112</v>
      </c>
      <c r="D23" s="107" t="s">
        <v>118</v>
      </c>
      <c r="E23" s="113" t="s">
        <v>123</v>
      </c>
      <c r="F23" s="107">
        <v>2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s="24" customFormat="1" x14ac:dyDescent="0.25">
      <c r="A24" s="86">
        <v>10</v>
      </c>
      <c r="B24" s="86"/>
      <c r="C24" s="90" t="s">
        <v>113</v>
      </c>
      <c r="D24" s="107" t="s">
        <v>118</v>
      </c>
      <c r="E24" s="113" t="s">
        <v>124</v>
      </c>
      <c r="F24" s="107">
        <v>2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s="24" customFormat="1" x14ac:dyDescent="0.25">
      <c r="A25" s="86">
        <v>11</v>
      </c>
      <c r="B25" s="86"/>
      <c r="C25" s="91" t="s">
        <v>114</v>
      </c>
      <c r="D25" s="107" t="s">
        <v>68</v>
      </c>
      <c r="E25" s="113" t="s">
        <v>122</v>
      </c>
      <c r="F25" s="107">
        <v>2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s="24" customFormat="1" x14ac:dyDescent="0.25">
      <c r="A26" s="86">
        <v>12</v>
      </c>
      <c r="B26" s="86"/>
      <c r="C26" s="91" t="s">
        <v>115</v>
      </c>
      <c r="D26" s="107" t="s">
        <v>68</v>
      </c>
      <c r="E26" s="113" t="s">
        <v>120</v>
      </c>
      <c r="F26" s="107">
        <v>2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s="24" customFormat="1" x14ac:dyDescent="0.25">
      <c r="A27" s="86">
        <v>13</v>
      </c>
      <c r="B27" s="86"/>
      <c r="C27" s="92" t="s">
        <v>116</v>
      </c>
      <c r="D27" s="107" t="s">
        <v>3</v>
      </c>
      <c r="E27" s="113" t="s">
        <v>122</v>
      </c>
      <c r="F27" s="115">
        <v>21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s="24" customFormat="1" x14ac:dyDescent="0.25">
      <c r="A28" s="86">
        <f t="shared" si="1"/>
        <v>14</v>
      </c>
      <c r="B28" s="86"/>
      <c r="C28" s="92" t="s">
        <v>116</v>
      </c>
      <c r="D28" s="107" t="s">
        <v>3</v>
      </c>
      <c r="E28" s="113" t="s">
        <v>120</v>
      </c>
      <c r="F28" s="115">
        <v>58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s="24" customFormat="1" x14ac:dyDescent="0.25">
      <c r="A29" s="86">
        <f t="shared" si="1"/>
        <v>15</v>
      </c>
      <c r="B29" s="86"/>
      <c r="C29" s="92" t="s">
        <v>116</v>
      </c>
      <c r="D29" s="107" t="s">
        <v>3</v>
      </c>
      <c r="E29" s="113" t="s">
        <v>121</v>
      </c>
      <c r="F29" s="115">
        <v>10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s="24" customFormat="1" x14ac:dyDescent="0.25">
      <c r="A30" s="86">
        <v>16</v>
      </c>
      <c r="B30" s="86"/>
      <c r="C30" s="90" t="s">
        <v>97</v>
      </c>
      <c r="D30" s="117" t="s">
        <v>29</v>
      </c>
      <c r="E30" s="113"/>
      <c r="F30" s="108">
        <v>320</v>
      </c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24" customFormat="1" x14ac:dyDescent="0.25">
      <c r="A31" s="86">
        <v>17</v>
      </c>
      <c r="B31" s="86"/>
      <c r="C31" s="90" t="s">
        <v>191</v>
      </c>
      <c r="D31" s="107" t="s">
        <v>3</v>
      </c>
      <c r="E31" s="113"/>
      <c r="F31" s="116">
        <v>70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s="24" customFormat="1" x14ac:dyDescent="0.25">
      <c r="A32" s="86">
        <v>18</v>
      </c>
      <c r="B32" s="86"/>
      <c r="C32" s="90" t="s">
        <v>99</v>
      </c>
      <c r="D32" s="107" t="s">
        <v>3</v>
      </c>
      <c r="E32" s="113"/>
      <c r="F32" s="116">
        <v>75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s="24" customFormat="1" x14ac:dyDescent="0.25">
      <c r="A33" s="86">
        <v>19</v>
      </c>
      <c r="B33" s="86"/>
      <c r="C33" s="114" t="s">
        <v>117</v>
      </c>
      <c r="D33" s="107" t="s">
        <v>3</v>
      </c>
      <c r="E33" s="116"/>
      <c r="F33" s="116">
        <v>35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s="24" customFormat="1" ht="30" x14ac:dyDescent="0.25">
      <c r="A34" s="87">
        <v>20</v>
      </c>
      <c r="B34" s="87"/>
      <c r="C34" s="114" t="s">
        <v>192</v>
      </c>
      <c r="D34" s="118" t="s">
        <v>3</v>
      </c>
      <c r="E34" s="116"/>
      <c r="F34" s="116">
        <v>70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s="24" customFormat="1" ht="30" x14ac:dyDescent="0.25">
      <c r="A35" s="87">
        <v>21</v>
      </c>
      <c r="B35" s="87"/>
      <c r="C35" s="114" t="s">
        <v>193</v>
      </c>
      <c r="D35" s="118" t="s">
        <v>194</v>
      </c>
      <c r="E35" s="116">
        <v>1</v>
      </c>
      <c r="F35" s="116">
        <v>1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s="24" customFormat="1" ht="30" x14ac:dyDescent="0.25">
      <c r="A36" s="87">
        <v>22</v>
      </c>
      <c r="B36" s="87"/>
      <c r="C36" s="114" t="s">
        <v>195</v>
      </c>
      <c r="D36" s="118" t="s">
        <v>194</v>
      </c>
      <c r="E36" s="116">
        <v>1</v>
      </c>
      <c r="F36" s="116">
        <v>1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s="24" customFormat="1" x14ac:dyDescent="0.25">
      <c r="A37" s="86">
        <v>23</v>
      </c>
      <c r="B37" s="86"/>
      <c r="C37" s="114" t="s">
        <v>100</v>
      </c>
      <c r="D37" s="116" t="s">
        <v>91</v>
      </c>
      <c r="E37" s="116"/>
      <c r="F37" s="116">
        <v>1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x14ac:dyDescent="0.25">
      <c r="A38" s="86">
        <v>24</v>
      </c>
      <c r="B38" s="86"/>
      <c r="C38" s="114" t="s">
        <v>101</v>
      </c>
      <c r="D38" s="116" t="s">
        <v>91</v>
      </c>
      <c r="E38" s="116"/>
      <c r="F38" s="116">
        <v>1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s="16" customFormat="1" ht="14.25" x14ac:dyDescent="0.2">
      <c r="A39" s="12"/>
      <c r="B39" s="44"/>
      <c r="C39" s="44" t="s">
        <v>15</v>
      </c>
      <c r="D39" s="13"/>
      <c r="E39" s="13"/>
      <c r="F39" s="13"/>
      <c r="G39" s="13"/>
      <c r="H39" s="13"/>
      <c r="I39" s="13"/>
      <c r="J39" s="13"/>
      <c r="K39" s="13"/>
      <c r="L39" s="13"/>
      <c r="M39" s="14">
        <f>SUM(M14:M38)</f>
        <v>0</v>
      </c>
      <c r="N39" s="14">
        <f>SUM(N14:N38)</f>
        <v>0</v>
      </c>
      <c r="O39" s="14">
        <f>SUM(O14:O38)</f>
        <v>0</v>
      </c>
      <c r="P39" s="14">
        <f>SUM(P14:P38)</f>
        <v>0</v>
      </c>
      <c r="Q39" s="15">
        <f>SUM(Q14:Q38)</f>
        <v>0</v>
      </c>
    </row>
    <row r="40" spans="1:17" s="16" customFormat="1" ht="14.25" x14ac:dyDescent="0.2">
      <c r="A40" s="7"/>
      <c r="B40" s="30"/>
      <c r="C40" s="30" t="s">
        <v>53</v>
      </c>
      <c r="D40" s="8" t="s">
        <v>31</v>
      </c>
      <c r="E40" s="63"/>
      <c r="F40" s="31">
        <v>6</v>
      </c>
      <c r="G40" s="64"/>
      <c r="H40" s="64"/>
      <c r="I40" s="27"/>
      <c r="J40" s="27"/>
      <c r="K40" s="33"/>
      <c r="L40" s="66"/>
      <c r="M40" s="66"/>
      <c r="N40" s="27"/>
      <c r="O40" s="27">
        <f>ROUND(O39*F40/100,2)</f>
        <v>0</v>
      </c>
      <c r="P40" s="27"/>
      <c r="Q40" s="28">
        <f t="shared" ref="Q40" si="2">SUM(N40:P40)</f>
        <v>0</v>
      </c>
    </row>
    <row r="41" spans="1:17" s="16" customFormat="1" ht="14.25" x14ac:dyDescent="0.2">
      <c r="A41" s="12"/>
      <c r="B41" s="44"/>
      <c r="C41" s="44" t="s">
        <v>32</v>
      </c>
      <c r="D41" s="13"/>
      <c r="E41" s="13"/>
      <c r="F41" s="13"/>
      <c r="G41" s="13"/>
      <c r="H41" s="13"/>
      <c r="I41" s="13"/>
      <c r="J41" s="13"/>
      <c r="K41" s="13"/>
      <c r="L41" s="13"/>
      <c r="M41" s="14">
        <f>M39+M40</f>
        <v>0</v>
      </c>
      <c r="N41" s="14">
        <f>N39+N40</f>
        <v>0</v>
      </c>
      <c r="O41" s="14">
        <f t="shared" ref="O41:Q41" si="3">O39+O40</f>
        <v>0</v>
      </c>
      <c r="P41" s="14">
        <f t="shared" si="3"/>
        <v>0</v>
      </c>
      <c r="Q41" s="15">
        <f t="shared" si="3"/>
        <v>0</v>
      </c>
    </row>
    <row r="43" spans="1:17" x14ac:dyDescent="0.25">
      <c r="O43" s="83" t="s">
        <v>69</v>
      </c>
      <c r="P43" s="83"/>
      <c r="Q43" s="84">
        <f>Q41</f>
        <v>0</v>
      </c>
    </row>
    <row r="46" spans="1:17" ht="15.75" customHeight="1" x14ac:dyDescent="0.25"/>
    <row r="47" spans="1:17" s="17" customFormat="1" ht="13.5" x14ac:dyDescent="0.25"/>
    <row r="49" spans="2:2" s="18" customFormat="1" ht="11.25" x14ac:dyDescent="0.2"/>
    <row r="51" spans="2:2" x14ac:dyDescent="0.25">
      <c r="B51" s="17"/>
    </row>
    <row r="52" spans="2:2" x14ac:dyDescent="0.25">
      <c r="B52" s="17"/>
    </row>
  </sheetData>
  <mergeCells count="27">
    <mergeCell ref="A6:Q6"/>
    <mergeCell ref="A7:Q7"/>
    <mergeCell ref="A10:A11"/>
    <mergeCell ref="B10:B11"/>
    <mergeCell ref="C10:C11"/>
    <mergeCell ref="D10:D11"/>
    <mergeCell ref="E10:E11"/>
    <mergeCell ref="F10:F11"/>
    <mergeCell ref="G10:L10"/>
    <mergeCell ref="M10:Q10"/>
    <mergeCell ref="L14:L15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M14:M15"/>
    <mergeCell ref="N14:N15"/>
    <mergeCell ref="O14:O15"/>
    <mergeCell ref="P14:P15"/>
    <mergeCell ref="Q14:Q15"/>
  </mergeCells>
  <pageMargins left="0.25" right="0.25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A10" workbookViewId="0">
      <selection activeCell="A33" sqref="A33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6.7109375" style="1" customWidth="1"/>
    <col min="4" max="5" width="9.140625" style="1"/>
    <col min="6" max="6" width="10.42578125" style="1" bestFit="1" customWidth="1"/>
    <col min="7" max="8" width="10.42578125" style="1" customWidth="1"/>
    <col min="9" max="9" width="10.5703125" style="1" customWidth="1"/>
    <col min="10" max="10" width="10.28515625" style="1" customWidth="1"/>
    <col min="11" max="11" width="10.85546875" style="1" bestFit="1" customWidth="1"/>
    <col min="12" max="13" width="10.85546875" style="1" customWidth="1"/>
    <col min="14" max="15" width="11.7109375" style="1" customWidth="1"/>
    <col min="16" max="16" width="12.42578125" style="1" customWidth="1"/>
    <col min="17" max="17" width="11.7109375" style="1" customWidth="1"/>
    <col min="18" max="16384" width="9.140625" style="1"/>
  </cols>
  <sheetData>
    <row r="1" spans="1:17" x14ac:dyDescent="0.25">
      <c r="A1" s="17" t="str">
        <f>'Kopsavilkuma aprekini'!B1</f>
        <v>Būves nosaukums: Kultūras un sadzīves ēka</v>
      </c>
      <c r="B1" s="17"/>
    </row>
    <row r="2" spans="1:17" x14ac:dyDescent="0.25">
      <c r="A2" s="17" t="s">
        <v>70</v>
      </c>
      <c r="B2" s="17"/>
    </row>
    <row r="3" spans="1:17" x14ac:dyDescent="0.25">
      <c r="A3" s="17" t="s">
        <v>71</v>
      </c>
      <c r="B3" s="17"/>
    </row>
    <row r="4" spans="1:17" x14ac:dyDescent="0.25">
      <c r="A4" s="17" t="str">
        <f>'Kopsavilkuma aprekini'!B4</f>
        <v>Pasūtījuma Nr.:</v>
      </c>
      <c r="B4" s="17"/>
    </row>
    <row r="6" spans="1:17" ht="15.75" x14ac:dyDescent="0.25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x14ac:dyDescent="0.25">
      <c r="A7" s="132" t="s">
        <v>125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x14ac:dyDescent="0.25">
      <c r="K8" s="3"/>
      <c r="L8" s="3"/>
      <c r="M8" s="3"/>
      <c r="N8" s="20"/>
      <c r="O8" s="21" t="str">
        <f>'0'!$N$8</f>
        <v>Tāmes izmaksas</v>
      </c>
      <c r="P8" s="45">
        <f>Q35</f>
        <v>0</v>
      </c>
      <c r="Q8" s="22" t="s">
        <v>5</v>
      </c>
    </row>
    <row r="9" spans="1:17" x14ac:dyDescent="0.25">
      <c r="C9" s="58" t="str">
        <f>'0'!$C$9</f>
        <v>Tāme sastādīta 2016.gada tirgus cenās</v>
      </c>
      <c r="K9" s="3"/>
      <c r="L9" s="3"/>
      <c r="M9" s="3"/>
      <c r="N9" s="20"/>
      <c r="O9" s="21"/>
      <c r="P9" s="45"/>
      <c r="Q9" s="21" t="str">
        <f>'0'!$P$9</f>
        <v>Tāme sastādīta 2016.gada ____.___________</v>
      </c>
    </row>
    <row r="10" spans="1:17" x14ac:dyDescent="0.25">
      <c r="A10" s="133" t="s">
        <v>6</v>
      </c>
      <c r="B10" s="133" t="s">
        <v>42</v>
      </c>
      <c r="C10" s="129" t="s">
        <v>7</v>
      </c>
      <c r="D10" s="129" t="s">
        <v>2</v>
      </c>
      <c r="E10" s="133" t="s">
        <v>92</v>
      </c>
      <c r="F10" s="129" t="s">
        <v>8</v>
      </c>
      <c r="G10" s="123" t="s">
        <v>45</v>
      </c>
      <c r="H10" s="124"/>
      <c r="I10" s="124"/>
      <c r="J10" s="124"/>
      <c r="K10" s="124"/>
      <c r="L10" s="125"/>
      <c r="M10" s="123" t="s">
        <v>46</v>
      </c>
      <c r="N10" s="124"/>
      <c r="O10" s="124"/>
      <c r="P10" s="124"/>
      <c r="Q10" s="125"/>
    </row>
    <row r="11" spans="1:17" ht="38.25" x14ac:dyDescent="0.25">
      <c r="A11" s="134"/>
      <c r="B11" s="134"/>
      <c r="C11" s="129"/>
      <c r="D11" s="129"/>
      <c r="E11" s="134"/>
      <c r="F11" s="129"/>
      <c r="G11" s="85" t="s">
        <v>43</v>
      </c>
      <c r="H11" s="85" t="s">
        <v>44</v>
      </c>
      <c r="I11" s="85" t="s">
        <v>47</v>
      </c>
      <c r="J11" s="85" t="s">
        <v>48</v>
      </c>
      <c r="K11" s="85" t="s">
        <v>49</v>
      </c>
      <c r="L11" s="85" t="s">
        <v>51</v>
      </c>
      <c r="M11" s="85" t="s">
        <v>50</v>
      </c>
      <c r="N11" s="85" t="s">
        <v>47</v>
      </c>
      <c r="O11" s="85" t="s">
        <v>48</v>
      </c>
      <c r="P11" s="85" t="s">
        <v>49</v>
      </c>
      <c r="Q11" s="67" t="s">
        <v>52</v>
      </c>
    </row>
    <row r="12" spans="1:17" x14ac:dyDescent="0.25">
      <c r="A12" s="86">
        <v>1</v>
      </c>
      <c r="B12" s="86">
        <f>A12+1</f>
        <v>2</v>
      </c>
      <c r="C12" s="86">
        <f>B12+1</f>
        <v>3</v>
      </c>
      <c r="D12" s="86">
        <f>C12+1</f>
        <v>4</v>
      </c>
      <c r="E12" s="86"/>
      <c r="F12" s="86">
        <f>D12+1</f>
        <v>5</v>
      </c>
      <c r="G12" s="86">
        <f t="shared" ref="G12:Q12" si="0">F12+1</f>
        <v>6</v>
      </c>
      <c r="H12" s="86">
        <f t="shared" si="0"/>
        <v>7</v>
      </c>
      <c r="I12" s="86">
        <f t="shared" si="0"/>
        <v>8</v>
      </c>
      <c r="J12" s="86">
        <f t="shared" si="0"/>
        <v>9</v>
      </c>
      <c r="K12" s="86">
        <f t="shared" si="0"/>
        <v>10</v>
      </c>
      <c r="L12" s="86">
        <f t="shared" si="0"/>
        <v>11</v>
      </c>
      <c r="M12" s="86">
        <f t="shared" si="0"/>
        <v>12</v>
      </c>
      <c r="N12" s="86">
        <f t="shared" si="0"/>
        <v>13</v>
      </c>
      <c r="O12" s="86">
        <f t="shared" si="0"/>
        <v>14</v>
      </c>
      <c r="P12" s="86">
        <f t="shared" si="0"/>
        <v>15</v>
      </c>
      <c r="Q12" s="86">
        <f t="shared" si="0"/>
        <v>16</v>
      </c>
    </row>
    <row r="13" spans="1:17" x14ac:dyDescent="0.25">
      <c r="A13" s="94"/>
      <c r="B13" s="95"/>
      <c r="C13" s="96"/>
      <c r="D13" s="97"/>
      <c r="E13" s="112"/>
      <c r="F13" s="93"/>
      <c r="G13" s="98"/>
      <c r="H13" s="98"/>
      <c r="I13" s="99"/>
      <c r="J13" s="99"/>
      <c r="K13" s="99"/>
      <c r="L13" s="99"/>
      <c r="M13" s="99"/>
      <c r="N13" s="99"/>
      <c r="O13" s="99"/>
      <c r="P13" s="99"/>
      <c r="Q13" s="100"/>
    </row>
    <row r="14" spans="1:17" s="24" customFormat="1" ht="15" customHeight="1" x14ac:dyDescent="0.25">
      <c r="A14" s="133">
        <v>1</v>
      </c>
      <c r="B14" s="129"/>
      <c r="C14" s="142" t="s">
        <v>126</v>
      </c>
      <c r="D14" s="139" t="s">
        <v>68</v>
      </c>
      <c r="E14" s="140"/>
      <c r="F14" s="141">
        <v>1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s="24" customFormat="1" ht="16.5" customHeight="1" x14ac:dyDescent="0.25">
      <c r="A15" s="134"/>
      <c r="B15" s="129"/>
      <c r="C15" s="143"/>
      <c r="D15" s="139"/>
      <c r="E15" s="140"/>
      <c r="F15" s="141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s="24" customFormat="1" x14ac:dyDescent="0.25">
      <c r="A16" s="86">
        <v>2</v>
      </c>
      <c r="B16" s="86" t="s">
        <v>65</v>
      </c>
      <c r="C16" s="89" t="s">
        <v>127</v>
      </c>
      <c r="D16" s="107" t="s">
        <v>68</v>
      </c>
      <c r="E16" s="120"/>
      <c r="F16" s="121">
        <v>1</v>
      </c>
      <c r="G16" s="103"/>
      <c r="H16" s="103"/>
      <c r="I16" s="104"/>
      <c r="J16" s="104"/>
      <c r="K16" s="104"/>
      <c r="L16" s="103"/>
      <c r="M16" s="103"/>
      <c r="N16" s="103"/>
      <c r="O16" s="103"/>
      <c r="P16" s="103"/>
      <c r="Q16" s="103"/>
    </row>
    <row r="17" spans="1:17" s="24" customFormat="1" x14ac:dyDescent="0.25">
      <c r="A17" s="86">
        <f t="shared" ref="A17:A28" si="1">A16+1</f>
        <v>3</v>
      </c>
      <c r="B17" s="86" t="s">
        <v>66</v>
      </c>
      <c r="C17" s="88" t="s">
        <v>80</v>
      </c>
      <c r="D17" s="107" t="s">
        <v>68</v>
      </c>
      <c r="E17" s="113" t="s">
        <v>28</v>
      </c>
      <c r="F17" s="106">
        <v>2</v>
      </c>
      <c r="G17" s="103"/>
      <c r="H17" s="103"/>
      <c r="I17" s="104"/>
      <c r="J17" s="104"/>
      <c r="K17" s="104"/>
      <c r="L17" s="103"/>
      <c r="M17" s="103"/>
      <c r="N17" s="103"/>
      <c r="O17" s="103"/>
      <c r="P17" s="103"/>
      <c r="Q17" s="103"/>
    </row>
    <row r="18" spans="1:17" s="24" customFormat="1" x14ac:dyDescent="0.25">
      <c r="A18" s="86">
        <v>4</v>
      </c>
      <c r="B18" s="86" t="s">
        <v>66</v>
      </c>
      <c r="C18" s="90" t="s">
        <v>82</v>
      </c>
      <c r="D18" s="107" t="s">
        <v>68</v>
      </c>
      <c r="E18" s="120"/>
      <c r="F18" s="121">
        <v>2</v>
      </c>
      <c r="G18" s="103"/>
      <c r="H18" s="103"/>
      <c r="I18" s="104"/>
      <c r="J18" s="104"/>
      <c r="K18" s="104"/>
      <c r="L18" s="103"/>
      <c r="M18" s="103"/>
      <c r="N18" s="103"/>
      <c r="O18" s="103"/>
      <c r="P18" s="103"/>
      <c r="Q18" s="103"/>
    </row>
    <row r="19" spans="1:17" s="24" customFormat="1" x14ac:dyDescent="0.25">
      <c r="A19" s="86">
        <v>5</v>
      </c>
      <c r="B19" s="86" t="s">
        <v>66</v>
      </c>
      <c r="C19" s="91" t="s">
        <v>83</v>
      </c>
      <c r="D19" s="107" t="s">
        <v>68</v>
      </c>
      <c r="E19" s="113" t="s">
        <v>96</v>
      </c>
      <c r="F19" s="107">
        <v>1</v>
      </c>
      <c r="G19" s="103"/>
      <c r="H19" s="103"/>
      <c r="I19" s="104"/>
      <c r="J19" s="104"/>
      <c r="K19" s="104"/>
      <c r="L19" s="103"/>
      <c r="M19" s="103"/>
      <c r="N19" s="103"/>
      <c r="O19" s="103"/>
      <c r="P19" s="103"/>
      <c r="Q19" s="103"/>
    </row>
    <row r="20" spans="1:17" s="24" customFormat="1" x14ac:dyDescent="0.25">
      <c r="A20" s="86">
        <v>6</v>
      </c>
      <c r="B20" s="86" t="s">
        <v>67</v>
      </c>
      <c r="C20" s="91" t="s">
        <v>128</v>
      </c>
      <c r="D20" s="107" t="s">
        <v>68</v>
      </c>
      <c r="E20" s="113" t="s">
        <v>104</v>
      </c>
      <c r="F20" s="107">
        <v>1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s="24" customFormat="1" x14ac:dyDescent="0.25">
      <c r="A21" s="86">
        <v>7</v>
      </c>
      <c r="B21" s="86" t="s">
        <v>67</v>
      </c>
      <c r="C21" s="91" t="s">
        <v>129</v>
      </c>
      <c r="D21" s="107" t="s">
        <v>68</v>
      </c>
      <c r="E21" s="113" t="s">
        <v>93</v>
      </c>
      <c r="F21" s="107">
        <v>1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s="24" customFormat="1" x14ac:dyDescent="0.25">
      <c r="A22" s="86">
        <v>8</v>
      </c>
      <c r="B22" s="86" t="s">
        <v>67</v>
      </c>
      <c r="C22" s="90" t="s">
        <v>130</v>
      </c>
      <c r="D22" s="107" t="s">
        <v>68</v>
      </c>
      <c r="E22" s="113" t="s">
        <v>96</v>
      </c>
      <c r="F22" s="107">
        <v>4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s="24" customFormat="1" x14ac:dyDescent="0.25">
      <c r="A23" s="86">
        <v>9</v>
      </c>
      <c r="B23" s="86"/>
      <c r="C23" s="92" t="s">
        <v>131</v>
      </c>
      <c r="D23" s="107" t="s">
        <v>3</v>
      </c>
      <c r="E23" s="113" t="s">
        <v>96</v>
      </c>
      <c r="F23" s="115">
        <v>41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s="24" customFormat="1" x14ac:dyDescent="0.25">
      <c r="A24" s="86">
        <v>10</v>
      </c>
      <c r="B24" s="86"/>
      <c r="C24" s="92" t="s">
        <v>131</v>
      </c>
      <c r="D24" s="107" t="s">
        <v>3</v>
      </c>
      <c r="E24" s="113" t="s">
        <v>104</v>
      </c>
      <c r="F24" s="115">
        <v>6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s="24" customFormat="1" x14ac:dyDescent="0.25">
      <c r="A25" s="86">
        <v>11</v>
      </c>
      <c r="B25" s="86"/>
      <c r="C25" s="92" t="s">
        <v>131</v>
      </c>
      <c r="D25" s="107" t="s">
        <v>3</v>
      </c>
      <c r="E25" s="113" t="s">
        <v>95</v>
      </c>
      <c r="F25" s="115">
        <v>10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s="24" customFormat="1" x14ac:dyDescent="0.25">
      <c r="A26" s="86">
        <v>12</v>
      </c>
      <c r="B26" s="86"/>
      <c r="C26" s="90" t="s">
        <v>132</v>
      </c>
      <c r="D26" s="117" t="s">
        <v>29</v>
      </c>
      <c r="E26" s="113"/>
      <c r="F26" s="107">
        <v>3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s="24" customFormat="1" x14ac:dyDescent="0.25">
      <c r="A27" s="86">
        <v>13</v>
      </c>
      <c r="B27" s="86"/>
      <c r="C27" s="90" t="s">
        <v>133</v>
      </c>
      <c r="D27" s="117" t="s">
        <v>29</v>
      </c>
      <c r="E27" s="113"/>
      <c r="F27" s="107">
        <v>3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s="24" customFormat="1" x14ac:dyDescent="0.25">
      <c r="A28" s="86">
        <f t="shared" si="1"/>
        <v>14</v>
      </c>
      <c r="B28" s="86"/>
      <c r="C28" s="90" t="s">
        <v>134</v>
      </c>
      <c r="D28" s="107" t="s">
        <v>3</v>
      </c>
      <c r="E28" s="113"/>
      <c r="F28" s="116">
        <v>35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s="24" customFormat="1" x14ac:dyDescent="0.25">
      <c r="A29" s="87">
        <v>15</v>
      </c>
      <c r="B29" s="87"/>
      <c r="C29" s="90" t="s">
        <v>196</v>
      </c>
      <c r="D29" s="118" t="s">
        <v>3</v>
      </c>
      <c r="E29" s="113"/>
      <c r="F29" s="116">
        <v>70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s="24" customFormat="1" ht="30" x14ac:dyDescent="0.25">
      <c r="A30" s="87">
        <v>16</v>
      </c>
      <c r="B30" s="87"/>
      <c r="C30" s="114" t="s">
        <v>195</v>
      </c>
      <c r="D30" s="118" t="s">
        <v>91</v>
      </c>
      <c r="E30" s="113"/>
      <c r="F30" s="116">
        <v>1</v>
      </c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24" customFormat="1" x14ac:dyDescent="0.25">
      <c r="A31" s="86">
        <v>17</v>
      </c>
      <c r="B31" s="86"/>
      <c r="C31" s="114" t="s">
        <v>100</v>
      </c>
      <c r="D31" s="116" t="s">
        <v>91</v>
      </c>
      <c r="E31" s="116"/>
      <c r="F31" s="116">
        <v>1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s="24" customFormat="1" x14ac:dyDescent="0.25">
      <c r="A32" s="86">
        <v>18</v>
      </c>
      <c r="B32" s="86"/>
      <c r="C32" s="114" t="s">
        <v>101</v>
      </c>
      <c r="D32" s="116" t="s">
        <v>91</v>
      </c>
      <c r="E32" s="116"/>
      <c r="F32" s="116">
        <v>1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s="16" customFormat="1" ht="14.25" x14ac:dyDescent="0.2">
      <c r="A33" s="12"/>
      <c r="B33" s="44"/>
      <c r="C33" s="44" t="s">
        <v>15</v>
      </c>
      <c r="D33" s="13"/>
      <c r="E33" s="13"/>
      <c r="F33" s="13"/>
      <c r="G33" s="13"/>
      <c r="H33" s="13"/>
      <c r="I33" s="13"/>
      <c r="J33" s="13"/>
      <c r="K33" s="13"/>
      <c r="L33" s="13"/>
      <c r="M33" s="14">
        <f>SUM(M14:M32)</f>
        <v>0</v>
      </c>
      <c r="N33" s="14">
        <f>SUM(N14:N32)</f>
        <v>0</v>
      </c>
      <c r="O33" s="14">
        <f>SUM(O14:O32)</f>
        <v>0</v>
      </c>
      <c r="P33" s="14">
        <f>SUM(P14:P32)</f>
        <v>0</v>
      </c>
      <c r="Q33" s="15">
        <f>SUM(Q14:Q32)</f>
        <v>0</v>
      </c>
    </row>
    <row r="34" spans="1:17" s="16" customFormat="1" ht="14.25" x14ac:dyDescent="0.2">
      <c r="A34" s="7"/>
      <c r="B34" s="30"/>
      <c r="C34" s="30" t="s">
        <v>53</v>
      </c>
      <c r="D34" s="8" t="s">
        <v>31</v>
      </c>
      <c r="E34" s="63"/>
      <c r="F34" s="31">
        <v>6</v>
      </c>
      <c r="G34" s="64"/>
      <c r="H34" s="64"/>
      <c r="I34" s="27"/>
      <c r="J34" s="27"/>
      <c r="K34" s="33"/>
      <c r="L34" s="66"/>
      <c r="M34" s="66"/>
      <c r="N34" s="27"/>
      <c r="O34" s="27">
        <f>ROUND(O33*F34/100,2)</f>
        <v>0</v>
      </c>
      <c r="P34" s="27"/>
      <c r="Q34" s="28">
        <f t="shared" ref="Q34" si="2">SUM(N34:P34)</f>
        <v>0</v>
      </c>
    </row>
    <row r="35" spans="1:17" s="16" customFormat="1" ht="14.25" x14ac:dyDescent="0.2">
      <c r="A35" s="12"/>
      <c r="B35" s="44"/>
      <c r="C35" s="44" t="s">
        <v>32</v>
      </c>
      <c r="D35" s="13"/>
      <c r="E35" s="13"/>
      <c r="F35" s="13"/>
      <c r="G35" s="13"/>
      <c r="H35" s="13"/>
      <c r="I35" s="13"/>
      <c r="J35" s="13"/>
      <c r="K35" s="13"/>
      <c r="L35" s="13"/>
      <c r="M35" s="14">
        <f>M33+M34</f>
        <v>0</v>
      </c>
      <c r="N35" s="14">
        <f>N33+N34</f>
        <v>0</v>
      </c>
      <c r="O35" s="14">
        <f t="shared" ref="O35:Q35" si="3">O33+O34</f>
        <v>0</v>
      </c>
      <c r="P35" s="14">
        <f t="shared" si="3"/>
        <v>0</v>
      </c>
      <c r="Q35" s="15">
        <f t="shared" si="3"/>
        <v>0</v>
      </c>
    </row>
    <row r="37" spans="1:17" x14ac:dyDescent="0.25">
      <c r="O37" s="83" t="s">
        <v>69</v>
      </c>
      <c r="P37" s="83"/>
      <c r="Q37" s="84">
        <f>Q35</f>
        <v>0</v>
      </c>
    </row>
    <row r="40" spans="1:17" ht="15.75" customHeight="1" x14ac:dyDescent="0.25"/>
    <row r="41" spans="1:17" s="17" customFormat="1" ht="13.5" x14ac:dyDescent="0.25"/>
    <row r="43" spans="1:17" s="18" customFormat="1" ht="11.25" x14ac:dyDescent="0.2"/>
    <row r="45" spans="1:17" x14ac:dyDescent="0.25">
      <c r="B45" s="17"/>
    </row>
    <row r="46" spans="1:17" x14ac:dyDescent="0.25">
      <c r="B46" s="17"/>
    </row>
  </sheetData>
  <mergeCells count="27">
    <mergeCell ref="A6:Q6"/>
    <mergeCell ref="A7:Q7"/>
    <mergeCell ref="A10:A11"/>
    <mergeCell ref="B10:B11"/>
    <mergeCell ref="C10:C11"/>
    <mergeCell ref="D10:D11"/>
    <mergeCell ref="E10:E11"/>
    <mergeCell ref="F10:F11"/>
    <mergeCell ref="G10:L10"/>
    <mergeCell ref="M10:Q10"/>
    <mergeCell ref="L14:L15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M14:M15"/>
    <mergeCell ref="N14:N15"/>
    <mergeCell ref="O14:O15"/>
    <mergeCell ref="P14:P15"/>
    <mergeCell ref="Q14:Q15"/>
  </mergeCells>
  <pageMargins left="0.25" right="0.25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topLeftCell="A7" workbookViewId="0">
      <selection activeCell="A29" sqref="A29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6.7109375" style="1" customWidth="1"/>
    <col min="4" max="5" width="9.140625" style="1"/>
    <col min="6" max="6" width="10.42578125" style="1" bestFit="1" customWidth="1"/>
    <col min="7" max="8" width="10.42578125" style="1" customWidth="1"/>
    <col min="9" max="9" width="10.5703125" style="1" customWidth="1"/>
    <col min="10" max="10" width="10.28515625" style="1" customWidth="1"/>
    <col min="11" max="11" width="10.85546875" style="1" bestFit="1" customWidth="1"/>
    <col min="12" max="13" width="10.85546875" style="1" customWidth="1"/>
    <col min="14" max="15" width="11.7109375" style="1" customWidth="1"/>
    <col min="16" max="16" width="12.42578125" style="1" customWidth="1"/>
    <col min="17" max="17" width="11.7109375" style="1" customWidth="1"/>
    <col min="18" max="16384" width="9.140625" style="1"/>
  </cols>
  <sheetData>
    <row r="1" spans="1:17" x14ac:dyDescent="0.25">
      <c r="A1" s="17" t="str">
        <f>'Kopsavilkuma aprekini'!B1</f>
        <v>Būves nosaukums: Kultūras un sadzīves ēka</v>
      </c>
      <c r="B1" s="17"/>
    </row>
    <row r="2" spans="1:17" x14ac:dyDescent="0.25">
      <c r="A2" s="17" t="s">
        <v>70</v>
      </c>
      <c r="B2" s="17"/>
      <c r="M2" s="89"/>
    </row>
    <row r="3" spans="1:17" x14ac:dyDescent="0.25">
      <c r="A3" s="17" t="s">
        <v>71</v>
      </c>
      <c r="B3" s="17"/>
    </row>
    <row r="4" spans="1:17" x14ac:dyDescent="0.25">
      <c r="A4" s="17" t="str">
        <f>'Kopsavilkuma aprekini'!B4</f>
        <v>Pasūtījuma Nr.:</v>
      </c>
      <c r="B4" s="17"/>
    </row>
    <row r="6" spans="1:17" ht="15.75" x14ac:dyDescent="0.25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x14ac:dyDescent="0.25">
      <c r="A7" s="132" t="s">
        <v>135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x14ac:dyDescent="0.25">
      <c r="K8" s="3"/>
      <c r="L8" s="3"/>
      <c r="M8" s="3"/>
      <c r="N8" s="20"/>
      <c r="O8" s="21" t="str">
        <f>'0'!$N$8</f>
        <v>Tāmes izmaksas</v>
      </c>
      <c r="P8" s="45">
        <f>Q31</f>
        <v>0</v>
      </c>
      <c r="Q8" s="22" t="s">
        <v>5</v>
      </c>
    </row>
    <row r="9" spans="1:17" x14ac:dyDescent="0.25">
      <c r="C9" s="58" t="str">
        <f>'0'!$C$9</f>
        <v>Tāme sastādīta 2016.gada tirgus cenās</v>
      </c>
      <c r="K9" s="3"/>
      <c r="L9" s="3"/>
      <c r="M9" s="3"/>
      <c r="N9" s="20"/>
      <c r="O9" s="21"/>
      <c r="P9" s="45"/>
      <c r="Q9" s="21" t="str">
        <f>'0'!$P$9</f>
        <v>Tāme sastādīta 2016.gada ____.___________</v>
      </c>
    </row>
    <row r="10" spans="1:17" x14ac:dyDescent="0.25">
      <c r="A10" s="133" t="s">
        <v>6</v>
      </c>
      <c r="B10" s="133" t="s">
        <v>42</v>
      </c>
      <c r="C10" s="129" t="s">
        <v>7</v>
      </c>
      <c r="D10" s="129" t="s">
        <v>2</v>
      </c>
      <c r="E10" s="133" t="s">
        <v>92</v>
      </c>
      <c r="F10" s="129" t="s">
        <v>8</v>
      </c>
      <c r="G10" s="123" t="s">
        <v>45</v>
      </c>
      <c r="H10" s="124"/>
      <c r="I10" s="124"/>
      <c r="J10" s="124"/>
      <c r="K10" s="124"/>
      <c r="L10" s="125"/>
      <c r="M10" s="123" t="s">
        <v>46</v>
      </c>
      <c r="N10" s="124"/>
      <c r="O10" s="124"/>
      <c r="P10" s="124"/>
      <c r="Q10" s="125"/>
    </row>
    <row r="11" spans="1:17" ht="38.25" x14ac:dyDescent="0.25">
      <c r="A11" s="134"/>
      <c r="B11" s="134"/>
      <c r="C11" s="129"/>
      <c r="D11" s="129"/>
      <c r="E11" s="134"/>
      <c r="F11" s="129"/>
      <c r="G11" s="85" t="s">
        <v>43</v>
      </c>
      <c r="H11" s="85" t="s">
        <v>44</v>
      </c>
      <c r="I11" s="85" t="s">
        <v>47</v>
      </c>
      <c r="J11" s="85" t="s">
        <v>48</v>
      </c>
      <c r="K11" s="85" t="s">
        <v>49</v>
      </c>
      <c r="L11" s="85" t="s">
        <v>51</v>
      </c>
      <c r="M11" s="85" t="s">
        <v>50</v>
      </c>
      <c r="N11" s="85" t="s">
        <v>47</v>
      </c>
      <c r="O11" s="85" t="s">
        <v>48</v>
      </c>
      <c r="P11" s="85" t="s">
        <v>49</v>
      </c>
      <c r="Q11" s="67" t="s">
        <v>52</v>
      </c>
    </row>
    <row r="12" spans="1:17" x14ac:dyDescent="0.25">
      <c r="A12" s="86">
        <v>1</v>
      </c>
      <c r="B12" s="86">
        <f>A12+1</f>
        <v>2</v>
      </c>
      <c r="C12" s="86">
        <f>B12+1</f>
        <v>3</v>
      </c>
      <c r="D12" s="86">
        <f>C12+1</f>
        <v>4</v>
      </c>
      <c r="E12" s="86"/>
      <c r="F12" s="86">
        <f>D12+1</f>
        <v>5</v>
      </c>
      <c r="G12" s="86">
        <f t="shared" ref="G12:Q12" si="0">F12+1</f>
        <v>6</v>
      </c>
      <c r="H12" s="86">
        <f t="shared" si="0"/>
        <v>7</v>
      </c>
      <c r="I12" s="86">
        <f t="shared" si="0"/>
        <v>8</v>
      </c>
      <c r="J12" s="86">
        <f t="shared" si="0"/>
        <v>9</v>
      </c>
      <c r="K12" s="86">
        <f t="shared" si="0"/>
        <v>10</v>
      </c>
      <c r="L12" s="86">
        <f t="shared" si="0"/>
        <v>11</v>
      </c>
      <c r="M12" s="86">
        <f t="shared" si="0"/>
        <v>12</v>
      </c>
      <c r="N12" s="86">
        <f t="shared" si="0"/>
        <v>13</v>
      </c>
      <c r="O12" s="86">
        <f t="shared" si="0"/>
        <v>14</v>
      </c>
      <c r="P12" s="86">
        <f t="shared" si="0"/>
        <v>15</v>
      </c>
      <c r="Q12" s="86">
        <f t="shared" si="0"/>
        <v>16</v>
      </c>
    </row>
    <row r="13" spans="1:17" x14ac:dyDescent="0.25">
      <c r="A13" s="94"/>
      <c r="B13" s="95"/>
      <c r="C13" s="96"/>
      <c r="D13" s="97"/>
      <c r="E13" s="112"/>
      <c r="F13" s="93"/>
      <c r="G13" s="98"/>
      <c r="H13" s="98"/>
      <c r="I13" s="99"/>
      <c r="J13" s="99"/>
      <c r="K13" s="99"/>
      <c r="L13" s="99"/>
      <c r="M13" s="99"/>
      <c r="N13" s="99"/>
      <c r="O13" s="99"/>
      <c r="P13" s="99"/>
      <c r="Q13" s="100"/>
    </row>
    <row r="14" spans="1:17" s="24" customFormat="1" ht="15" customHeight="1" x14ac:dyDescent="0.25">
      <c r="A14" s="133">
        <v>1</v>
      </c>
      <c r="B14" s="129"/>
      <c r="C14" s="142" t="s">
        <v>136</v>
      </c>
      <c r="D14" s="144" t="s">
        <v>68</v>
      </c>
      <c r="E14" s="140"/>
      <c r="F14" s="141">
        <v>1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s="24" customFormat="1" ht="16.5" customHeight="1" x14ac:dyDescent="0.25">
      <c r="A15" s="134"/>
      <c r="B15" s="129"/>
      <c r="C15" s="143"/>
      <c r="D15" s="145"/>
      <c r="E15" s="140"/>
      <c r="F15" s="141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s="24" customFormat="1" x14ac:dyDescent="0.25">
      <c r="A16" s="86">
        <v>2</v>
      </c>
      <c r="B16" s="86" t="s">
        <v>65</v>
      </c>
      <c r="C16" s="89" t="s">
        <v>127</v>
      </c>
      <c r="D16" s="107" t="s">
        <v>68</v>
      </c>
      <c r="E16" s="120"/>
      <c r="F16" s="121">
        <v>1</v>
      </c>
      <c r="G16" s="103"/>
      <c r="H16" s="103"/>
      <c r="I16" s="104"/>
      <c r="J16" s="104"/>
      <c r="K16" s="104"/>
      <c r="L16" s="103"/>
      <c r="M16" s="103"/>
      <c r="N16" s="103"/>
      <c r="O16" s="103"/>
      <c r="P16" s="103"/>
      <c r="Q16" s="103"/>
    </row>
    <row r="17" spans="1:17" s="24" customFormat="1" x14ac:dyDescent="0.25">
      <c r="A17" s="86">
        <f t="shared" ref="A17" si="1">A16+1</f>
        <v>3</v>
      </c>
      <c r="B17" s="86" t="s">
        <v>66</v>
      </c>
      <c r="C17" s="88" t="s">
        <v>80</v>
      </c>
      <c r="D17" s="107" t="s">
        <v>68</v>
      </c>
      <c r="E17" s="113" t="s">
        <v>140</v>
      </c>
      <c r="F17" s="106">
        <v>2</v>
      </c>
      <c r="G17" s="103"/>
      <c r="H17" s="103"/>
      <c r="I17" s="104"/>
      <c r="J17" s="104"/>
      <c r="K17" s="104"/>
      <c r="L17" s="103"/>
      <c r="M17" s="103"/>
      <c r="N17" s="103"/>
      <c r="O17" s="103"/>
      <c r="P17" s="103"/>
      <c r="Q17" s="103"/>
    </row>
    <row r="18" spans="1:17" s="24" customFormat="1" x14ac:dyDescent="0.25">
      <c r="A18" s="86">
        <v>4</v>
      </c>
      <c r="B18" s="86" t="s">
        <v>66</v>
      </c>
      <c r="C18" s="91" t="s">
        <v>137</v>
      </c>
      <c r="D18" s="107" t="s">
        <v>68</v>
      </c>
      <c r="E18" s="113" t="s">
        <v>140</v>
      </c>
      <c r="F18" s="107">
        <v>1</v>
      </c>
      <c r="G18" s="103"/>
      <c r="H18" s="103"/>
      <c r="I18" s="104"/>
      <c r="J18" s="104"/>
      <c r="K18" s="104"/>
      <c r="L18" s="103"/>
      <c r="M18" s="103"/>
      <c r="N18" s="103"/>
      <c r="O18" s="103"/>
      <c r="P18" s="103"/>
      <c r="Q18" s="103"/>
    </row>
    <row r="19" spans="1:17" s="24" customFormat="1" x14ac:dyDescent="0.25">
      <c r="A19" s="86">
        <v>5</v>
      </c>
      <c r="B19" s="86" t="s">
        <v>66</v>
      </c>
      <c r="C19" s="91" t="s">
        <v>138</v>
      </c>
      <c r="D19" s="107" t="s">
        <v>68</v>
      </c>
      <c r="E19" s="113" t="s">
        <v>102</v>
      </c>
      <c r="F19" s="107">
        <v>1</v>
      </c>
      <c r="G19" s="103"/>
      <c r="H19" s="103"/>
      <c r="I19" s="104"/>
      <c r="J19" s="104"/>
      <c r="K19" s="104"/>
      <c r="L19" s="103"/>
      <c r="M19" s="103"/>
      <c r="N19" s="103"/>
      <c r="O19" s="103"/>
      <c r="P19" s="103"/>
      <c r="Q19" s="103"/>
    </row>
    <row r="20" spans="1:17" s="24" customFormat="1" x14ac:dyDescent="0.25">
      <c r="A20" s="86">
        <v>6</v>
      </c>
      <c r="B20" s="86" t="s">
        <v>67</v>
      </c>
      <c r="C20" s="90" t="s">
        <v>130</v>
      </c>
      <c r="D20" s="107" t="s">
        <v>68</v>
      </c>
      <c r="E20" s="113" t="s">
        <v>96</v>
      </c>
      <c r="F20" s="107">
        <v>1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s="24" customFormat="1" x14ac:dyDescent="0.25">
      <c r="A21" s="86">
        <v>7</v>
      </c>
      <c r="B21" s="86" t="s">
        <v>67</v>
      </c>
      <c r="C21" s="91" t="s">
        <v>139</v>
      </c>
      <c r="D21" s="107" t="s">
        <v>68</v>
      </c>
      <c r="E21" s="113" t="s">
        <v>141</v>
      </c>
      <c r="F21" s="107">
        <v>1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s="24" customFormat="1" x14ac:dyDescent="0.25">
      <c r="A22" s="86">
        <v>8</v>
      </c>
      <c r="B22" s="86" t="s">
        <v>67</v>
      </c>
      <c r="C22" s="92" t="s">
        <v>131</v>
      </c>
      <c r="D22" s="107" t="s">
        <v>3</v>
      </c>
      <c r="E22" s="113" t="s">
        <v>142</v>
      </c>
      <c r="F22" s="115">
        <v>42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s="24" customFormat="1" x14ac:dyDescent="0.25">
      <c r="A23" s="86">
        <v>9</v>
      </c>
      <c r="B23" s="86"/>
      <c r="C23" s="90" t="s">
        <v>132</v>
      </c>
      <c r="D23" s="117" t="s">
        <v>29</v>
      </c>
      <c r="E23" s="113"/>
      <c r="F23" s="107">
        <v>2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s="24" customFormat="1" x14ac:dyDescent="0.25">
      <c r="A24" s="86">
        <v>10</v>
      </c>
      <c r="B24" s="86"/>
      <c r="C24" s="90" t="s">
        <v>133</v>
      </c>
      <c r="D24" s="117" t="s">
        <v>29</v>
      </c>
      <c r="E24" s="113"/>
      <c r="F24" s="107">
        <v>2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s="24" customFormat="1" x14ac:dyDescent="0.25">
      <c r="A25" s="86">
        <v>11</v>
      </c>
      <c r="B25" s="86"/>
      <c r="C25" s="90" t="s">
        <v>134</v>
      </c>
      <c r="D25" s="107" t="s">
        <v>3</v>
      </c>
      <c r="E25" s="113"/>
      <c r="F25" s="116">
        <v>10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s="24" customFormat="1" ht="30" x14ac:dyDescent="0.25">
      <c r="A26" s="87">
        <v>12</v>
      </c>
      <c r="B26" s="87"/>
      <c r="C26" s="114" t="s">
        <v>195</v>
      </c>
      <c r="D26" s="118" t="s">
        <v>91</v>
      </c>
      <c r="E26" s="113"/>
      <c r="F26" s="116">
        <v>1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s="24" customFormat="1" x14ac:dyDescent="0.25">
      <c r="A27" s="86">
        <v>13</v>
      </c>
      <c r="B27" s="86"/>
      <c r="C27" s="114" t="s">
        <v>100</v>
      </c>
      <c r="D27" s="116" t="s">
        <v>91</v>
      </c>
      <c r="E27" s="116"/>
      <c r="F27" s="116">
        <v>1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s="24" customFormat="1" x14ac:dyDescent="0.25">
      <c r="A28" s="86">
        <v>14</v>
      </c>
      <c r="B28" s="86"/>
      <c r="C28" s="114" t="s">
        <v>101</v>
      </c>
      <c r="D28" s="116" t="s">
        <v>91</v>
      </c>
      <c r="E28" s="116"/>
      <c r="F28" s="116">
        <v>1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s="16" customFormat="1" ht="14.25" x14ac:dyDescent="0.2">
      <c r="A29" s="12"/>
      <c r="B29" s="44"/>
      <c r="C29" s="44" t="s">
        <v>15</v>
      </c>
      <c r="D29" s="13"/>
      <c r="E29" s="13"/>
      <c r="F29" s="13"/>
      <c r="G29" s="13"/>
      <c r="H29" s="13"/>
      <c r="I29" s="13"/>
      <c r="J29" s="13"/>
      <c r="K29" s="13"/>
      <c r="L29" s="13"/>
      <c r="M29" s="14">
        <f>SUM(M14:M28)</f>
        <v>0</v>
      </c>
      <c r="N29" s="14">
        <f>SUM(N14:N28)</f>
        <v>0</v>
      </c>
      <c r="O29" s="14">
        <f>SUM(O14:O28)</f>
        <v>0</v>
      </c>
      <c r="P29" s="14">
        <f>SUM(P14:P28)</f>
        <v>0</v>
      </c>
      <c r="Q29" s="15">
        <f>SUM(Q14:Q28)</f>
        <v>0</v>
      </c>
    </row>
    <row r="30" spans="1:17" s="16" customFormat="1" ht="14.25" x14ac:dyDescent="0.2">
      <c r="A30" s="7"/>
      <c r="B30" s="30"/>
      <c r="C30" s="30" t="s">
        <v>53</v>
      </c>
      <c r="D30" s="8" t="s">
        <v>31</v>
      </c>
      <c r="E30" s="63"/>
      <c r="F30" s="31">
        <v>6</v>
      </c>
      <c r="G30" s="64"/>
      <c r="H30" s="64"/>
      <c r="I30" s="27"/>
      <c r="J30" s="27"/>
      <c r="K30" s="33"/>
      <c r="L30" s="66"/>
      <c r="M30" s="66"/>
      <c r="N30" s="27"/>
      <c r="O30" s="27">
        <f>ROUND(O29*F30/100,2)</f>
        <v>0</v>
      </c>
      <c r="P30" s="27"/>
      <c r="Q30" s="28">
        <f t="shared" ref="Q30" si="2">SUM(N30:P30)</f>
        <v>0</v>
      </c>
    </row>
    <row r="31" spans="1:17" s="16" customFormat="1" ht="14.25" x14ac:dyDescent="0.2">
      <c r="A31" s="12"/>
      <c r="B31" s="44"/>
      <c r="C31" s="44" t="s">
        <v>32</v>
      </c>
      <c r="D31" s="13"/>
      <c r="E31" s="13"/>
      <c r="F31" s="13"/>
      <c r="G31" s="13"/>
      <c r="H31" s="13"/>
      <c r="I31" s="13"/>
      <c r="J31" s="13"/>
      <c r="K31" s="13"/>
      <c r="L31" s="13"/>
      <c r="M31" s="14">
        <f>M29+M30</f>
        <v>0</v>
      </c>
      <c r="N31" s="14">
        <f>N29+N30</f>
        <v>0</v>
      </c>
      <c r="O31" s="14">
        <f t="shared" ref="O31:Q31" si="3">O29+O30</f>
        <v>0</v>
      </c>
      <c r="P31" s="14">
        <f t="shared" si="3"/>
        <v>0</v>
      </c>
      <c r="Q31" s="15">
        <f t="shared" si="3"/>
        <v>0</v>
      </c>
    </row>
    <row r="33" spans="2:17" x14ac:dyDescent="0.25">
      <c r="O33" s="83" t="s">
        <v>69</v>
      </c>
      <c r="P33" s="83"/>
      <c r="Q33" s="84">
        <f>Q31</f>
        <v>0</v>
      </c>
    </row>
    <row r="36" spans="2:17" ht="15.75" customHeight="1" x14ac:dyDescent="0.25"/>
    <row r="37" spans="2:17" s="17" customFormat="1" ht="13.5" x14ac:dyDescent="0.25"/>
    <row r="39" spans="2:17" s="18" customFormat="1" ht="11.25" x14ac:dyDescent="0.2"/>
    <row r="41" spans="2:17" x14ac:dyDescent="0.25">
      <c r="B41" s="17"/>
    </row>
    <row r="42" spans="2:17" x14ac:dyDescent="0.25">
      <c r="B42" s="17"/>
    </row>
  </sheetData>
  <mergeCells count="27">
    <mergeCell ref="A6:Q6"/>
    <mergeCell ref="A7:Q7"/>
    <mergeCell ref="A10:A11"/>
    <mergeCell ref="B10:B11"/>
    <mergeCell ref="C10:C11"/>
    <mergeCell ref="D10:D11"/>
    <mergeCell ref="E10:E11"/>
    <mergeCell ref="F10:F11"/>
    <mergeCell ref="G10:L10"/>
    <mergeCell ref="M10:Q10"/>
    <mergeCell ref="L14:L15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M14:M15"/>
    <mergeCell ref="N14:N15"/>
    <mergeCell ref="O14:O15"/>
    <mergeCell ref="P14:P15"/>
    <mergeCell ref="Q14:Q15"/>
  </mergeCells>
  <pageMargins left="0.25" right="0.25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tabSelected="1" workbookViewId="0">
      <selection activeCell="A54" sqref="A54"/>
    </sheetView>
  </sheetViews>
  <sheetFormatPr defaultRowHeight="15" x14ac:dyDescent="0.25"/>
  <cols>
    <col min="1" max="1" width="5.7109375" style="1" customWidth="1"/>
    <col min="2" max="2" width="7.5703125" style="1" bestFit="1" customWidth="1"/>
    <col min="3" max="3" width="46.7109375" style="1" customWidth="1"/>
    <col min="4" max="5" width="9.140625" style="1"/>
    <col min="6" max="6" width="10.42578125" style="1" bestFit="1" customWidth="1"/>
    <col min="7" max="8" width="10.42578125" style="1" customWidth="1"/>
    <col min="9" max="9" width="10.5703125" style="1" customWidth="1"/>
    <col min="10" max="10" width="10.28515625" style="1" customWidth="1"/>
    <col min="11" max="11" width="10.85546875" style="1" bestFit="1" customWidth="1"/>
    <col min="12" max="13" width="10.85546875" style="1" customWidth="1"/>
    <col min="14" max="15" width="11.7109375" style="1" customWidth="1"/>
    <col min="16" max="16" width="12.42578125" style="1" customWidth="1"/>
    <col min="17" max="17" width="11.7109375" style="1" customWidth="1"/>
    <col min="18" max="16384" width="9.140625" style="1"/>
  </cols>
  <sheetData>
    <row r="1" spans="1:17" x14ac:dyDescent="0.25">
      <c r="A1" s="17" t="str">
        <f>'Kopsavilkuma aprekini'!B1</f>
        <v>Būves nosaukums: Kultūras un sadzīves ēka</v>
      </c>
      <c r="B1" s="17"/>
    </row>
    <row r="2" spans="1:17" x14ac:dyDescent="0.25">
      <c r="A2" s="17" t="s">
        <v>70</v>
      </c>
      <c r="B2" s="17"/>
      <c r="M2" s="89"/>
    </row>
    <row r="3" spans="1:17" x14ac:dyDescent="0.25">
      <c r="A3" s="17" t="s">
        <v>71</v>
      </c>
      <c r="B3" s="17"/>
    </row>
    <row r="4" spans="1:17" x14ac:dyDescent="0.25">
      <c r="A4" s="17" t="str">
        <f>'Kopsavilkuma aprekini'!B4</f>
        <v>Pasūtījuma Nr.:</v>
      </c>
      <c r="B4" s="17"/>
    </row>
    <row r="6" spans="1:17" ht="15.75" x14ac:dyDescent="0.25">
      <c r="A6" s="131" t="s">
        <v>4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17" x14ac:dyDescent="0.25">
      <c r="A7" s="132" t="s">
        <v>105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32"/>
    </row>
    <row r="8" spans="1:17" x14ac:dyDescent="0.25">
      <c r="K8" s="3"/>
      <c r="L8" s="3"/>
      <c r="M8" s="3"/>
      <c r="N8" s="20"/>
      <c r="O8" s="21" t="str">
        <f>'0'!$N$8</f>
        <v>Tāmes izmaksas</v>
      </c>
      <c r="P8" s="45">
        <f>Q56</f>
        <v>0</v>
      </c>
      <c r="Q8" s="22" t="s">
        <v>5</v>
      </c>
    </row>
    <row r="9" spans="1:17" x14ac:dyDescent="0.25">
      <c r="C9" s="58" t="str">
        <f>'0'!$C$9</f>
        <v>Tāme sastādīta 2016.gada tirgus cenās</v>
      </c>
      <c r="K9" s="3"/>
      <c r="L9" s="3"/>
      <c r="M9" s="3"/>
      <c r="N9" s="20"/>
      <c r="O9" s="21"/>
      <c r="P9" s="45"/>
      <c r="Q9" s="21" t="str">
        <f>'0'!$P$9</f>
        <v>Tāme sastādīta 2016.gada ____.___________</v>
      </c>
    </row>
    <row r="10" spans="1:17" x14ac:dyDescent="0.25">
      <c r="A10" s="133" t="s">
        <v>6</v>
      </c>
      <c r="B10" s="133" t="s">
        <v>42</v>
      </c>
      <c r="C10" s="129" t="s">
        <v>7</v>
      </c>
      <c r="D10" s="129" t="s">
        <v>2</v>
      </c>
      <c r="E10" s="133" t="s">
        <v>92</v>
      </c>
      <c r="F10" s="129" t="s">
        <v>8</v>
      </c>
      <c r="G10" s="123" t="s">
        <v>45</v>
      </c>
      <c r="H10" s="124"/>
      <c r="I10" s="124"/>
      <c r="J10" s="124"/>
      <c r="K10" s="124"/>
      <c r="L10" s="125"/>
      <c r="M10" s="123" t="s">
        <v>46</v>
      </c>
      <c r="N10" s="124"/>
      <c r="O10" s="124"/>
      <c r="P10" s="124"/>
      <c r="Q10" s="125"/>
    </row>
    <row r="11" spans="1:17" ht="38.25" x14ac:dyDescent="0.25">
      <c r="A11" s="134"/>
      <c r="B11" s="134"/>
      <c r="C11" s="129"/>
      <c r="D11" s="129"/>
      <c r="E11" s="134"/>
      <c r="F11" s="129"/>
      <c r="G11" s="85" t="s">
        <v>43</v>
      </c>
      <c r="H11" s="85" t="s">
        <v>44</v>
      </c>
      <c r="I11" s="85" t="s">
        <v>47</v>
      </c>
      <c r="J11" s="85" t="s">
        <v>48</v>
      </c>
      <c r="K11" s="85" t="s">
        <v>49</v>
      </c>
      <c r="L11" s="85" t="s">
        <v>51</v>
      </c>
      <c r="M11" s="85" t="s">
        <v>50</v>
      </c>
      <c r="N11" s="85" t="s">
        <v>47</v>
      </c>
      <c r="O11" s="85" t="s">
        <v>48</v>
      </c>
      <c r="P11" s="85" t="s">
        <v>49</v>
      </c>
      <c r="Q11" s="67" t="s">
        <v>52</v>
      </c>
    </row>
    <row r="12" spans="1:17" x14ac:dyDescent="0.25">
      <c r="A12" s="86">
        <v>1</v>
      </c>
      <c r="B12" s="86">
        <f>A12+1</f>
        <v>2</v>
      </c>
      <c r="C12" s="86">
        <f>B12+1</f>
        <v>3</v>
      </c>
      <c r="D12" s="86">
        <f>C12+1</f>
        <v>4</v>
      </c>
      <c r="E12" s="86"/>
      <c r="F12" s="86">
        <f>D12+1</f>
        <v>5</v>
      </c>
      <c r="G12" s="86">
        <f t="shared" ref="G12:Q12" si="0">F12+1</f>
        <v>6</v>
      </c>
      <c r="H12" s="86">
        <f t="shared" si="0"/>
        <v>7</v>
      </c>
      <c r="I12" s="86">
        <f t="shared" si="0"/>
        <v>8</v>
      </c>
      <c r="J12" s="86">
        <f t="shared" si="0"/>
        <v>9</v>
      </c>
      <c r="K12" s="86">
        <f t="shared" si="0"/>
        <v>10</v>
      </c>
      <c r="L12" s="86">
        <f t="shared" si="0"/>
        <v>11</v>
      </c>
      <c r="M12" s="86">
        <f t="shared" si="0"/>
        <v>12</v>
      </c>
      <c r="N12" s="86">
        <f t="shared" si="0"/>
        <v>13</v>
      </c>
      <c r="O12" s="86">
        <f t="shared" si="0"/>
        <v>14</v>
      </c>
      <c r="P12" s="86">
        <f t="shared" si="0"/>
        <v>15</v>
      </c>
      <c r="Q12" s="86">
        <f t="shared" si="0"/>
        <v>16</v>
      </c>
    </row>
    <row r="13" spans="1:17" x14ac:dyDescent="0.25">
      <c r="A13" s="94"/>
      <c r="B13" s="95"/>
      <c r="C13" s="96"/>
      <c r="D13" s="97"/>
      <c r="E13" s="112"/>
      <c r="F13" s="93"/>
      <c r="G13" s="98"/>
      <c r="H13" s="98"/>
      <c r="I13" s="99"/>
      <c r="J13" s="99"/>
      <c r="K13" s="99"/>
      <c r="L13" s="99"/>
      <c r="M13" s="99"/>
      <c r="N13" s="99"/>
      <c r="O13" s="99"/>
      <c r="P13" s="99"/>
      <c r="Q13" s="100"/>
    </row>
    <row r="14" spans="1:17" s="24" customFormat="1" ht="15" customHeight="1" x14ac:dyDescent="0.25">
      <c r="A14" s="133">
        <v>1</v>
      </c>
      <c r="B14" s="129"/>
      <c r="C14" s="142" t="s">
        <v>143</v>
      </c>
      <c r="D14" s="144" t="s">
        <v>68</v>
      </c>
      <c r="E14" s="140"/>
      <c r="F14" s="141">
        <v>1</v>
      </c>
      <c r="G14" s="135"/>
      <c r="H14" s="135"/>
      <c r="I14" s="135"/>
      <c r="J14" s="135"/>
      <c r="K14" s="135"/>
      <c r="L14" s="135"/>
      <c r="M14" s="135"/>
      <c r="N14" s="135"/>
      <c r="O14" s="135"/>
      <c r="P14" s="135"/>
      <c r="Q14" s="135"/>
    </row>
    <row r="15" spans="1:17" s="24" customFormat="1" ht="16.5" customHeight="1" x14ac:dyDescent="0.25">
      <c r="A15" s="134"/>
      <c r="B15" s="129"/>
      <c r="C15" s="143"/>
      <c r="D15" s="145"/>
      <c r="E15" s="140"/>
      <c r="F15" s="141"/>
      <c r="G15" s="135"/>
      <c r="H15" s="135"/>
      <c r="I15" s="135"/>
      <c r="J15" s="135"/>
      <c r="K15" s="135"/>
      <c r="L15" s="135"/>
      <c r="M15" s="135"/>
      <c r="N15" s="135"/>
      <c r="O15" s="135"/>
      <c r="P15" s="135"/>
      <c r="Q15" s="135"/>
    </row>
    <row r="16" spans="1:17" s="24" customFormat="1" ht="30" customHeight="1" x14ac:dyDescent="0.25">
      <c r="A16" s="86">
        <v>2</v>
      </c>
      <c r="B16" s="86" t="s">
        <v>65</v>
      </c>
      <c r="C16" s="122" t="s">
        <v>144</v>
      </c>
      <c r="D16" s="107" t="s">
        <v>68</v>
      </c>
      <c r="E16" s="120"/>
      <c r="F16" s="121">
        <v>1</v>
      </c>
      <c r="G16" s="103"/>
      <c r="H16" s="103"/>
      <c r="I16" s="104"/>
      <c r="J16" s="104"/>
      <c r="K16" s="104"/>
      <c r="L16" s="103"/>
      <c r="M16" s="103"/>
      <c r="N16" s="103"/>
      <c r="O16" s="103"/>
      <c r="P16" s="103"/>
      <c r="Q16" s="103"/>
    </row>
    <row r="17" spans="1:17" s="24" customFormat="1" x14ac:dyDescent="0.25">
      <c r="A17" s="86">
        <f t="shared" ref="A17" si="1">A16+1</f>
        <v>3</v>
      </c>
      <c r="B17" s="86" t="s">
        <v>66</v>
      </c>
      <c r="C17" s="146" t="s">
        <v>145</v>
      </c>
      <c r="D17" s="113" t="s">
        <v>91</v>
      </c>
      <c r="E17" s="148" t="s">
        <v>154</v>
      </c>
      <c r="F17" s="113">
        <v>1</v>
      </c>
      <c r="G17" s="103"/>
      <c r="H17" s="103"/>
      <c r="I17" s="104"/>
      <c r="J17" s="104"/>
      <c r="K17" s="104"/>
      <c r="L17" s="103"/>
      <c r="M17" s="103"/>
      <c r="N17" s="103"/>
      <c r="O17" s="103"/>
      <c r="P17" s="103"/>
      <c r="Q17" s="103"/>
    </row>
    <row r="18" spans="1:17" s="24" customFormat="1" x14ac:dyDescent="0.2">
      <c r="A18" s="86">
        <v>4</v>
      </c>
      <c r="B18" s="86" t="s">
        <v>66</v>
      </c>
      <c r="C18" s="147" t="s">
        <v>146</v>
      </c>
      <c r="D18" s="113" t="s">
        <v>68</v>
      </c>
      <c r="E18" s="148" t="s">
        <v>155</v>
      </c>
      <c r="F18" s="113">
        <v>1</v>
      </c>
      <c r="G18" s="103"/>
      <c r="H18" s="103"/>
      <c r="I18" s="104"/>
      <c r="J18" s="104"/>
      <c r="K18" s="104"/>
      <c r="L18" s="103"/>
      <c r="M18" s="103"/>
      <c r="N18" s="103"/>
      <c r="O18" s="103"/>
      <c r="P18" s="103"/>
      <c r="Q18" s="103"/>
    </row>
    <row r="19" spans="1:17" s="24" customFormat="1" x14ac:dyDescent="0.25">
      <c r="A19" s="86">
        <v>5</v>
      </c>
      <c r="B19" s="86" t="s">
        <v>66</v>
      </c>
      <c r="C19" s="90" t="s">
        <v>147</v>
      </c>
      <c r="D19" s="116" t="s">
        <v>91</v>
      </c>
      <c r="E19" s="113"/>
      <c r="F19" s="116">
        <v>1</v>
      </c>
      <c r="G19" s="103"/>
      <c r="H19" s="103"/>
      <c r="I19" s="104"/>
      <c r="J19" s="104"/>
      <c r="K19" s="104"/>
      <c r="L19" s="103"/>
      <c r="M19" s="103"/>
      <c r="N19" s="103"/>
      <c r="O19" s="103"/>
      <c r="P19" s="103"/>
      <c r="Q19" s="103"/>
    </row>
    <row r="20" spans="1:17" s="24" customFormat="1" x14ac:dyDescent="0.2">
      <c r="A20" s="86">
        <v>6</v>
      </c>
      <c r="B20" s="86" t="s">
        <v>67</v>
      </c>
      <c r="C20" s="147" t="s">
        <v>148</v>
      </c>
      <c r="D20" s="113" t="s">
        <v>68</v>
      </c>
      <c r="E20" s="148" t="s">
        <v>156</v>
      </c>
      <c r="F20" s="113">
        <v>1</v>
      </c>
      <c r="G20" s="103"/>
      <c r="H20" s="103"/>
      <c r="I20" s="103"/>
      <c r="J20" s="103"/>
      <c r="K20" s="103"/>
      <c r="L20" s="103"/>
      <c r="M20" s="103"/>
      <c r="N20" s="103"/>
      <c r="O20" s="103"/>
      <c r="P20" s="103"/>
      <c r="Q20" s="103"/>
    </row>
    <row r="21" spans="1:17" s="24" customFormat="1" x14ac:dyDescent="0.25">
      <c r="A21" s="86">
        <v>7</v>
      </c>
      <c r="B21" s="86" t="s">
        <v>67</v>
      </c>
      <c r="C21" s="89" t="s">
        <v>149</v>
      </c>
      <c r="D21" s="118" t="s">
        <v>68</v>
      </c>
      <c r="E21" s="149" t="s">
        <v>157</v>
      </c>
      <c r="F21" s="150">
        <v>4</v>
      </c>
      <c r="G21" s="103"/>
      <c r="H21" s="103"/>
      <c r="I21" s="103"/>
      <c r="J21" s="103"/>
      <c r="K21" s="103"/>
      <c r="L21" s="103"/>
      <c r="M21" s="103"/>
      <c r="N21" s="103"/>
      <c r="O21" s="103"/>
      <c r="P21" s="103"/>
      <c r="Q21" s="103"/>
    </row>
    <row r="22" spans="1:17" s="24" customFormat="1" x14ac:dyDescent="0.25">
      <c r="A22" s="86">
        <v>8</v>
      </c>
      <c r="B22" s="86" t="s">
        <v>67</v>
      </c>
      <c r="C22" s="91" t="s">
        <v>150</v>
      </c>
      <c r="D22" s="118" t="s">
        <v>68</v>
      </c>
      <c r="E22" s="113" t="s">
        <v>158</v>
      </c>
      <c r="F22" s="118">
        <v>1</v>
      </c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</row>
    <row r="23" spans="1:17" s="24" customFormat="1" x14ac:dyDescent="0.25">
      <c r="A23" s="86">
        <v>9</v>
      </c>
      <c r="B23" s="86"/>
      <c r="C23" s="91" t="s">
        <v>150</v>
      </c>
      <c r="D23" s="118" t="s">
        <v>68</v>
      </c>
      <c r="E23" s="113" t="s">
        <v>159</v>
      </c>
      <c r="F23" s="118">
        <v>1</v>
      </c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</row>
    <row r="24" spans="1:17" s="24" customFormat="1" x14ac:dyDescent="0.25">
      <c r="A24" s="86">
        <v>10</v>
      </c>
      <c r="B24" s="86"/>
      <c r="C24" s="92" t="s">
        <v>151</v>
      </c>
      <c r="D24" s="118" t="s">
        <v>68</v>
      </c>
      <c r="E24" s="113" t="s">
        <v>158</v>
      </c>
      <c r="F24" s="118">
        <v>1</v>
      </c>
      <c r="G24" s="103"/>
      <c r="H24" s="103"/>
      <c r="I24" s="103"/>
      <c r="J24" s="103"/>
      <c r="K24" s="103"/>
      <c r="L24" s="103"/>
      <c r="M24" s="103"/>
      <c r="N24" s="103"/>
      <c r="O24" s="103"/>
      <c r="P24" s="103"/>
      <c r="Q24" s="103"/>
    </row>
    <row r="25" spans="1:17" s="24" customFormat="1" x14ac:dyDescent="0.25">
      <c r="A25" s="86">
        <v>11</v>
      </c>
      <c r="B25" s="86"/>
      <c r="C25" s="92" t="s">
        <v>151</v>
      </c>
      <c r="D25" s="118" t="s">
        <v>68</v>
      </c>
      <c r="E25" s="113" t="s">
        <v>159</v>
      </c>
      <c r="F25" s="118">
        <v>1</v>
      </c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</row>
    <row r="26" spans="1:17" s="24" customFormat="1" x14ac:dyDescent="0.25">
      <c r="A26" s="86">
        <v>12</v>
      </c>
      <c r="B26" s="86"/>
      <c r="C26" s="90" t="s">
        <v>152</v>
      </c>
      <c r="D26" s="118" t="s">
        <v>68</v>
      </c>
      <c r="E26" s="113" t="s">
        <v>157</v>
      </c>
      <c r="F26" s="116">
        <v>9</v>
      </c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</row>
    <row r="27" spans="1:17" s="24" customFormat="1" x14ac:dyDescent="0.25">
      <c r="A27" s="86">
        <v>13</v>
      </c>
      <c r="B27" s="86"/>
      <c r="C27" s="90" t="s">
        <v>152</v>
      </c>
      <c r="D27" s="118" t="s">
        <v>68</v>
      </c>
      <c r="E27" s="113" t="s">
        <v>158</v>
      </c>
      <c r="F27" s="118">
        <v>3</v>
      </c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</row>
    <row r="28" spans="1:17" s="24" customFormat="1" x14ac:dyDescent="0.25">
      <c r="A28" s="86">
        <v>14</v>
      </c>
      <c r="B28" s="86"/>
      <c r="C28" s="90" t="s">
        <v>152</v>
      </c>
      <c r="D28" s="118" t="s">
        <v>68</v>
      </c>
      <c r="E28" s="113" t="s">
        <v>159</v>
      </c>
      <c r="F28" s="118">
        <v>6</v>
      </c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</row>
    <row r="29" spans="1:17" s="24" customFormat="1" x14ac:dyDescent="0.25">
      <c r="A29" s="86">
        <v>15</v>
      </c>
      <c r="B29" s="86"/>
      <c r="C29" s="90" t="s">
        <v>153</v>
      </c>
      <c r="D29" s="118" t="s">
        <v>68</v>
      </c>
      <c r="E29" s="113" t="s">
        <v>158</v>
      </c>
      <c r="F29" s="118">
        <v>1</v>
      </c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</row>
    <row r="30" spans="1:17" s="24" customFormat="1" ht="38.25" x14ac:dyDescent="0.25">
      <c r="A30" s="86">
        <v>16</v>
      </c>
      <c r="B30" s="86"/>
      <c r="C30" s="90" t="s">
        <v>160</v>
      </c>
      <c r="D30" s="118" t="s">
        <v>91</v>
      </c>
      <c r="E30" s="151" t="s">
        <v>161</v>
      </c>
      <c r="F30" s="118">
        <v>1</v>
      </c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</row>
    <row r="31" spans="1:17" s="24" customFormat="1" x14ac:dyDescent="0.2">
      <c r="A31" s="86">
        <v>17</v>
      </c>
      <c r="B31" s="86"/>
      <c r="C31" s="152" t="s">
        <v>162</v>
      </c>
      <c r="D31" s="118" t="s">
        <v>68</v>
      </c>
      <c r="E31" s="113"/>
      <c r="F31" s="118">
        <v>2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</row>
    <row r="32" spans="1:17" s="24" customFormat="1" x14ac:dyDescent="0.2">
      <c r="A32" s="86">
        <v>18</v>
      </c>
      <c r="B32" s="86"/>
      <c r="C32" s="152" t="s">
        <v>163</v>
      </c>
      <c r="D32" s="116" t="s">
        <v>68</v>
      </c>
      <c r="E32" s="116"/>
      <c r="F32" s="116">
        <v>3</v>
      </c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</row>
    <row r="33" spans="1:17" s="24" customFormat="1" x14ac:dyDescent="0.25">
      <c r="A33" s="86">
        <v>19</v>
      </c>
      <c r="B33" s="86"/>
      <c r="C33" s="153" t="s">
        <v>164</v>
      </c>
      <c r="D33" s="116" t="s">
        <v>68</v>
      </c>
      <c r="E33" s="150" t="s">
        <v>178</v>
      </c>
      <c r="F33" s="116">
        <v>1</v>
      </c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</row>
    <row r="34" spans="1:17" s="24" customFormat="1" x14ac:dyDescent="0.25">
      <c r="A34" s="86">
        <v>20</v>
      </c>
      <c r="B34" s="86"/>
      <c r="C34" s="120" t="s">
        <v>165</v>
      </c>
      <c r="D34" s="116" t="s">
        <v>68</v>
      </c>
      <c r="E34" s="157"/>
      <c r="F34" s="116">
        <v>1</v>
      </c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</row>
    <row r="35" spans="1:17" s="24" customFormat="1" x14ac:dyDescent="0.25">
      <c r="A35" s="86">
        <v>21</v>
      </c>
      <c r="B35" s="86"/>
      <c r="C35" s="120" t="s">
        <v>166</v>
      </c>
      <c r="D35" s="116" t="s">
        <v>68</v>
      </c>
      <c r="E35" s="157" t="s">
        <v>179</v>
      </c>
      <c r="F35" s="116">
        <v>1</v>
      </c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s="24" customFormat="1" ht="25.5" x14ac:dyDescent="0.25">
      <c r="A36" s="86">
        <v>22</v>
      </c>
      <c r="B36" s="86"/>
      <c r="C36" s="156" t="s">
        <v>167</v>
      </c>
      <c r="D36" s="113" t="s">
        <v>189</v>
      </c>
      <c r="E36" s="158" t="s">
        <v>180</v>
      </c>
      <c r="F36" s="151">
        <v>90</v>
      </c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</row>
    <row r="37" spans="1:17" s="24" customFormat="1" ht="30" x14ac:dyDescent="0.25">
      <c r="A37" s="86">
        <v>23</v>
      </c>
      <c r="B37" s="86"/>
      <c r="C37" s="154" t="s">
        <v>168</v>
      </c>
      <c r="D37" s="113" t="s">
        <v>189</v>
      </c>
      <c r="E37" s="159" t="s">
        <v>181</v>
      </c>
      <c r="F37" s="113">
        <v>3</v>
      </c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 s="24" customFormat="1" ht="25.5" x14ac:dyDescent="0.25">
      <c r="A38" s="86">
        <v>24</v>
      </c>
      <c r="B38" s="86"/>
      <c r="C38" s="155" t="s">
        <v>168</v>
      </c>
      <c r="D38" s="118" t="s">
        <v>189</v>
      </c>
      <c r="E38" s="119" t="s">
        <v>182</v>
      </c>
      <c r="F38" s="118">
        <v>3</v>
      </c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</row>
    <row r="39" spans="1:17" s="24" customFormat="1" ht="30" x14ac:dyDescent="0.25">
      <c r="A39" s="86">
        <v>25</v>
      </c>
      <c r="B39" s="86"/>
      <c r="C39" s="155" t="s">
        <v>168</v>
      </c>
      <c r="D39" s="118" t="s">
        <v>189</v>
      </c>
      <c r="E39" s="160" t="s">
        <v>183</v>
      </c>
      <c r="F39" s="118">
        <v>10</v>
      </c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</row>
    <row r="40" spans="1:17" s="24" customFormat="1" ht="30" x14ac:dyDescent="0.25">
      <c r="A40" s="86">
        <v>26</v>
      </c>
      <c r="B40" s="86"/>
      <c r="C40" s="155" t="s">
        <v>169</v>
      </c>
      <c r="D40" s="113" t="s">
        <v>189</v>
      </c>
      <c r="E40" s="160" t="s">
        <v>184</v>
      </c>
      <c r="F40" s="113">
        <v>3</v>
      </c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</row>
    <row r="41" spans="1:17" s="24" customFormat="1" ht="30" x14ac:dyDescent="0.25">
      <c r="A41" s="86">
        <v>27</v>
      </c>
      <c r="B41" s="86"/>
      <c r="C41" s="155" t="s">
        <v>169</v>
      </c>
      <c r="D41" s="118" t="s">
        <v>189</v>
      </c>
      <c r="E41" s="160" t="s">
        <v>185</v>
      </c>
      <c r="F41" s="118">
        <v>3</v>
      </c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</row>
    <row r="42" spans="1:17" s="24" customFormat="1" ht="30" x14ac:dyDescent="0.25">
      <c r="A42" s="86">
        <v>28</v>
      </c>
      <c r="B42" s="86"/>
      <c r="C42" s="155" t="s">
        <v>170</v>
      </c>
      <c r="D42" s="118" t="s">
        <v>189</v>
      </c>
      <c r="E42" s="160" t="s">
        <v>186</v>
      </c>
      <c r="F42" s="118">
        <v>10</v>
      </c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</row>
    <row r="43" spans="1:17" s="24" customFormat="1" x14ac:dyDescent="0.25">
      <c r="A43" s="86">
        <v>29</v>
      </c>
      <c r="B43" s="86"/>
      <c r="C43" s="89" t="s">
        <v>171</v>
      </c>
      <c r="D43" s="118" t="s">
        <v>3</v>
      </c>
      <c r="E43" s="149" t="s">
        <v>187</v>
      </c>
      <c r="F43" s="119">
        <v>50</v>
      </c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</row>
    <row r="44" spans="1:17" s="24" customFormat="1" x14ac:dyDescent="0.25">
      <c r="A44" s="86">
        <v>30</v>
      </c>
      <c r="B44" s="86"/>
      <c r="C44" s="89" t="s">
        <v>172</v>
      </c>
      <c r="D44" s="118" t="s">
        <v>3</v>
      </c>
      <c r="E44" s="149" t="s">
        <v>188</v>
      </c>
      <c r="F44" s="119">
        <v>40</v>
      </c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</row>
    <row r="45" spans="1:17" s="24" customFormat="1" x14ac:dyDescent="0.25">
      <c r="A45" s="86">
        <v>31</v>
      </c>
      <c r="B45" s="86"/>
      <c r="C45" s="89" t="s">
        <v>173</v>
      </c>
      <c r="D45" s="117" t="s">
        <v>29</v>
      </c>
      <c r="E45" s="149"/>
      <c r="F45" s="118">
        <v>5</v>
      </c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</row>
    <row r="46" spans="1:17" s="24" customFormat="1" x14ac:dyDescent="0.25">
      <c r="A46" s="86">
        <v>32</v>
      </c>
      <c r="B46" s="86"/>
      <c r="C46" s="90" t="s">
        <v>174</v>
      </c>
      <c r="D46" s="118" t="s">
        <v>190</v>
      </c>
      <c r="E46" s="113"/>
      <c r="F46" s="150">
        <v>30</v>
      </c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</row>
    <row r="47" spans="1:17" s="24" customFormat="1" x14ac:dyDescent="0.25">
      <c r="A47" s="86">
        <v>33</v>
      </c>
      <c r="B47" s="86"/>
      <c r="C47" s="152" t="s">
        <v>175</v>
      </c>
      <c r="D47" s="157" t="s">
        <v>91</v>
      </c>
      <c r="E47" s="157"/>
      <c r="F47" s="116">
        <v>1</v>
      </c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</row>
    <row r="48" spans="1:17" s="24" customFormat="1" x14ac:dyDescent="0.25">
      <c r="A48" s="86">
        <v>34</v>
      </c>
      <c r="B48" s="86"/>
      <c r="C48" s="152" t="s">
        <v>176</v>
      </c>
      <c r="D48" s="157" t="s">
        <v>91</v>
      </c>
      <c r="E48" s="157"/>
      <c r="F48" s="116">
        <v>1</v>
      </c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</row>
    <row r="49" spans="1:17" s="24" customFormat="1" x14ac:dyDescent="0.25">
      <c r="A49" s="87">
        <v>35</v>
      </c>
      <c r="B49" s="87"/>
      <c r="C49" s="152" t="s">
        <v>197</v>
      </c>
      <c r="D49" s="157" t="s">
        <v>3</v>
      </c>
      <c r="E49" s="157"/>
      <c r="F49" s="116">
        <v>70</v>
      </c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</row>
    <row r="50" spans="1:17" s="24" customFormat="1" ht="30" x14ac:dyDescent="0.25">
      <c r="A50" s="87">
        <v>36</v>
      </c>
      <c r="B50" s="87"/>
      <c r="C50" s="114" t="s">
        <v>195</v>
      </c>
      <c r="D50" s="157" t="s">
        <v>91</v>
      </c>
      <c r="E50" s="157"/>
      <c r="F50" s="116">
        <v>1</v>
      </c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</row>
    <row r="51" spans="1:17" s="24" customFormat="1" x14ac:dyDescent="0.25">
      <c r="A51" s="86">
        <v>37</v>
      </c>
      <c r="B51" s="86"/>
      <c r="C51" s="152" t="s">
        <v>177</v>
      </c>
      <c r="D51" s="157" t="s">
        <v>91</v>
      </c>
      <c r="E51" s="157"/>
      <c r="F51" s="116">
        <v>1</v>
      </c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</row>
    <row r="52" spans="1:17" s="24" customFormat="1" x14ac:dyDescent="0.25">
      <c r="A52" s="86">
        <v>38</v>
      </c>
      <c r="B52" s="86"/>
      <c r="C52" s="152" t="s">
        <v>30</v>
      </c>
      <c r="D52" s="157" t="s">
        <v>91</v>
      </c>
      <c r="E52" s="157"/>
      <c r="F52" s="116">
        <v>1</v>
      </c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</row>
    <row r="53" spans="1:17" s="24" customFormat="1" x14ac:dyDescent="0.25">
      <c r="A53" s="86">
        <v>39</v>
      </c>
      <c r="B53" s="86"/>
      <c r="C53" s="114"/>
      <c r="D53" s="116"/>
      <c r="E53" s="116"/>
      <c r="F53" s="116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</row>
    <row r="54" spans="1:17" s="16" customFormat="1" ht="14.25" x14ac:dyDescent="0.2">
      <c r="A54" s="12"/>
      <c r="B54" s="44"/>
      <c r="C54" s="44" t="s">
        <v>15</v>
      </c>
      <c r="D54" s="13"/>
      <c r="E54" s="13"/>
      <c r="F54" s="13"/>
      <c r="G54" s="13"/>
      <c r="H54" s="13"/>
      <c r="I54" s="13"/>
      <c r="J54" s="13"/>
      <c r="K54" s="13"/>
      <c r="L54" s="13"/>
      <c r="M54" s="14">
        <f>SUM(M14:M53)</f>
        <v>0</v>
      </c>
      <c r="N54" s="14">
        <f>SUM(N14:N53)</f>
        <v>0</v>
      </c>
      <c r="O54" s="14">
        <f>SUM(O14:O53)</f>
        <v>0</v>
      </c>
      <c r="P54" s="14">
        <f>SUM(P14:P53)</f>
        <v>0</v>
      </c>
      <c r="Q54" s="15">
        <f>SUM(Q14:Q53)</f>
        <v>0</v>
      </c>
    </row>
    <row r="55" spans="1:17" s="16" customFormat="1" ht="14.25" x14ac:dyDescent="0.2">
      <c r="A55" s="7"/>
      <c r="B55" s="30"/>
      <c r="C55" s="30" t="s">
        <v>53</v>
      </c>
      <c r="D55" s="8" t="s">
        <v>31</v>
      </c>
      <c r="E55" s="63"/>
      <c r="F55" s="31">
        <v>6</v>
      </c>
      <c r="G55" s="64"/>
      <c r="H55" s="64"/>
      <c r="I55" s="27"/>
      <c r="J55" s="27"/>
      <c r="K55" s="33"/>
      <c r="L55" s="66"/>
      <c r="M55" s="66"/>
      <c r="N55" s="27"/>
      <c r="O55" s="27">
        <f>ROUND(O54*F55/100,2)</f>
        <v>0</v>
      </c>
      <c r="P55" s="27"/>
      <c r="Q55" s="28">
        <f t="shared" ref="Q55" si="2">SUM(N55:P55)</f>
        <v>0</v>
      </c>
    </row>
    <row r="56" spans="1:17" s="16" customFormat="1" ht="14.25" x14ac:dyDescent="0.2">
      <c r="A56" s="12"/>
      <c r="B56" s="44"/>
      <c r="C56" s="44" t="s">
        <v>32</v>
      </c>
      <c r="D56" s="13"/>
      <c r="E56" s="13"/>
      <c r="F56" s="13"/>
      <c r="G56" s="13"/>
      <c r="H56" s="13"/>
      <c r="I56" s="13"/>
      <c r="J56" s="13"/>
      <c r="K56" s="13"/>
      <c r="L56" s="13"/>
      <c r="M56" s="14">
        <f>M54+M55</f>
        <v>0</v>
      </c>
      <c r="N56" s="14">
        <f>N54+N55</f>
        <v>0</v>
      </c>
      <c r="O56" s="14">
        <f t="shared" ref="O56:Q56" si="3">O54+O55</f>
        <v>0</v>
      </c>
      <c r="P56" s="14">
        <f t="shared" si="3"/>
        <v>0</v>
      </c>
      <c r="Q56" s="15">
        <f t="shared" si="3"/>
        <v>0</v>
      </c>
    </row>
    <row r="58" spans="1:17" x14ac:dyDescent="0.25">
      <c r="O58" s="83" t="s">
        <v>69</v>
      </c>
      <c r="P58" s="83"/>
      <c r="Q58" s="84">
        <f>Q56</f>
        <v>0</v>
      </c>
    </row>
    <row r="61" spans="1:17" ht="15.75" customHeight="1" x14ac:dyDescent="0.25"/>
    <row r="62" spans="1:17" s="17" customFormat="1" ht="13.5" x14ac:dyDescent="0.25"/>
    <row r="64" spans="1:17" s="18" customFormat="1" ht="11.25" x14ac:dyDescent="0.2"/>
    <row r="66" spans="2:2" x14ac:dyDescent="0.25">
      <c r="B66" s="17"/>
    </row>
    <row r="67" spans="2:2" x14ac:dyDescent="0.25">
      <c r="B67" s="17"/>
    </row>
  </sheetData>
  <mergeCells count="27">
    <mergeCell ref="A6:Q6"/>
    <mergeCell ref="A7:Q7"/>
    <mergeCell ref="A10:A11"/>
    <mergeCell ref="B10:B11"/>
    <mergeCell ref="C10:C11"/>
    <mergeCell ref="D10:D11"/>
    <mergeCell ref="E10:E11"/>
    <mergeCell ref="F10:F11"/>
    <mergeCell ref="G10:L10"/>
    <mergeCell ref="M10:Q10"/>
    <mergeCell ref="L14:L15"/>
    <mergeCell ref="A14:A15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M14:M15"/>
    <mergeCell ref="N14:N15"/>
    <mergeCell ref="O14:O15"/>
    <mergeCell ref="P14:P15"/>
    <mergeCell ref="Q14:Q15"/>
  </mergeCells>
  <pageMargins left="0.25" right="0.25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Kopsavilkuma aprekini</vt:lpstr>
      <vt:lpstr>0</vt:lpstr>
      <vt:lpstr>P1</vt:lpstr>
      <vt:lpstr>PN1</vt:lpstr>
      <vt:lpstr>N1</vt:lpstr>
      <vt:lpstr>N2</vt:lpstr>
      <vt:lpstr>PN1 Siltumapgāde</vt:lpstr>
      <vt:lpstr>'Kopsavilkuma aprekini'!Print_Area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2016-10-21T06:36:54Z</dcterms:modified>
</cp:coreProperties>
</file>